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Operations Team\Annual Leave calculator\"/>
    </mc:Choice>
  </mc:AlternateContent>
  <xr:revisionPtr revIDLastSave="0" documentId="8_{A507FF23-4B09-4365-BA91-9B57C5BB80F1}" xr6:coauthVersionLast="36" xr6:coauthVersionMax="36" xr10:uidLastSave="{00000000-0000-0000-0000-000000000000}"/>
  <bookViews>
    <workbookView xWindow="0" yWindow="0" windowWidth="28800" windowHeight="11625" xr2:uid="{C9CB0550-C0EB-43A2-99DF-2740045B808D}"/>
  </bookViews>
  <sheets>
    <sheet name="Form (days)" sheetId="2" r:id="rId1"/>
    <sheet name="Form (hours)" sheetId="1" r:id="rId2"/>
    <sheet name="Calculation (days)" sheetId="5" state="hidden" r:id="rId3"/>
    <sheet name="Calculation (hours)" sheetId="6" state="hidden" r:id="rId4"/>
    <sheet name="Values" sheetId="3" state="hidden" r:id="rId5"/>
    <sheet name="Bank holidays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23" i="1"/>
  <c r="B26" i="1" s="1"/>
  <c r="B2" i="5"/>
  <c r="B1" i="5"/>
  <c r="C14" i="4"/>
  <c r="C13" i="4"/>
  <c r="C12" i="4"/>
  <c r="C11" i="4"/>
  <c r="C10" i="4"/>
  <c r="C9" i="4"/>
  <c r="C8" i="4"/>
  <c r="C7" i="4"/>
  <c r="C6" i="4"/>
  <c r="C5" i="4"/>
  <c r="C4" i="4"/>
  <c r="C3" i="4"/>
  <c r="C2" i="4"/>
  <c r="B2" i="6"/>
  <c r="B1" i="6"/>
  <c r="B27" i="1"/>
  <c r="B24" i="1"/>
  <c r="B18" i="1"/>
  <c r="B6" i="6" s="1"/>
  <c r="A19" i="1" s="1"/>
  <c r="B29" i="1" l="1"/>
  <c r="D13" i="4"/>
  <c r="D14" i="4"/>
  <c r="D6" i="4"/>
  <c r="D8" i="4"/>
  <c r="D11" i="4"/>
  <c r="D7" i="4"/>
  <c r="D9" i="4"/>
  <c r="D2" i="4"/>
  <c r="D10" i="4"/>
  <c r="D3" i="4"/>
  <c r="D4" i="4"/>
  <c r="D12" i="4"/>
  <c r="D5" i="4"/>
  <c r="B3" i="6"/>
  <c r="B30" i="1" s="1"/>
  <c r="B3" i="5"/>
  <c r="B10" i="2" s="1"/>
  <c r="B28" i="1"/>
  <c r="B25" i="1"/>
  <c r="B31" i="1" l="1"/>
  <c r="E2" i="4"/>
  <c r="B32" i="1" s="1"/>
  <c r="B33" i="1" s="1"/>
  <c r="B21" i="1" l="1"/>
</calcChain>
</file>

<file path=xl/sharedStrings.xml><?xml version="1.0" encoding="utf-8"?>
<sst xmlns="http://schemas.openxmlformats.org/spreadsheetml/2006/main" count="77" uniqueCount="49">
  <si>
    <t>Please use this calculator if you work part time or compressed hours</t>
  </si>
  <si>
    <t>Select staff group</t>
  </si>
  <si>
    <t>Professional/grade 6-8 research staff - 8 years service or more - 28 days</t>
  </si>
  <si>
    <t>Leave carried forward from previous year in hours</t>
  </si>
  <si>
    <t>Additional leave purchased in hours</t>
  </si>
  <si>
    <t>If calculating leave for a part year, please enter the start and end dates:</t>
  </si>
  <si>
    <t>Start date</t>
  </si>
  <si>
    <t>End date</t>
  </si>
  <si>
    <t>Enter contractual hours per week</t>
  </si>
  <si>
    <t>Hours worked per day</t>
  </si>
  <si>
    <t>Monday</t>
  </si>
  <si>
    <t>Tuesday</t>
  </si>
  <si>
    <t>Wednesday</t>
  </si>
  <si>
    <t>Thursday</t>
  </si>
  <si>
    <t>Friday</t>
  </si>
  <si>
    <t>Total hours</t>
  </si>
  <si>
    <t>Annual leave entitlement (bookable hours)</t>
  </si>
  <si>
    <t>Full-time equivalent, full-year leave entitlement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</si>
  <si>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</si>
  <si>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</si>
  <si>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</si>
  <si>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</si>
  <si>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</si>
  <si>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</si>
  <si>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</si>
  <si>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</si>
  <si>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Bank holiday hours to deduct</t>
  </si>
  <si>
    <t>Adjustment to make in Portal for annual leave</t>
  </si>
  <si>
    <t>Please use this calculator if you work full time without compressed hours.</t>
  </si>
  <si>
    <t>Professional/grade 6-8 research staff - 6 to 8 years service - 27 days</t>
  </si>
  <si>
    <t>Leave carried forward from previous year in days</t>
  </si>
  <si>
    <t>Additional leave purchased in days</t>
  </si>
  <si>
    <t>Annual leave entitlement (bookable days)</t>
  </si>
  <si>
    <t>Days</t>
  </si>
  <si>
    <t>Hours entered</t>
  </si>
  <si>
    <t>Staff groups</t>
  </si>
  <si>
    <t>FT entitlement in days</t>
  </si>
  <si>
    <t>Service brackets</t>
  </si>
  <si>
    <t>Additional leave</t>
  </si>
  <si>
    <t>Leave in hours or days</t>
  </si>
  <si>
    <t>Professional/grade 6-8 research staff - less than 3 years service - 25 days</t>
  </si>
  <si>
    <t>Less than 3</t>
  </si>
  <si>
    <t>Hours</t>
  </si>
  <si>
    <t>Professional/grade 6-8 research staff - 3 to 5 years service - 26 days</t>
  </si>
  <si>
    <t>3 to 5</t>
  </si>
  <si>
    <t>6 to 8</t>
  </si>
  <si>
    <t>9 or more</t>
  </si>
  <si>
    <t>Hours worked</t>
  </si>
  <si>
    <t>Sum of hours to deduct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</si>
</sst>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/m/yy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8" tint="0.59999389629810485"/>
        <bgColor theme="9"/>
      </patternFill>
    </fill>
    <fill>
      <patternFill patternType="solid">
        <fgColor theme="7" tint="0.59999389629810485"/>
        <bgColor theme="6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2" borderId="1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wrapText="1"/>
    </xf>
    <xf numFmtId="0" fontId="5" fillId="3" borderId="0" xfId="0" applyFont="1" applyFill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</xf>
    <xf numFmtId="0" fontId="2" fillId="2" borderId="4" xfId="0" applyFont="1" applyFill="1" applyBorder="1" applyAlignment="1" applyProtection="1">
      <alignment wrapText="1"/>
    </xf>
    <xf numFmtId="0" fontId="2" fillId="2" borderId="5" xfId="0" applyFont="1" applyFill="1" applyBorder="1" applyAlignment="1" applyProtection="1">
      <alignment wrapText="1"/>
    </xf>
    <xf numFmtId="0" fontId="2" fillId="2" borderId="6" xfId="0" applyFont="1" applyFill="1" applyBorder="1" applyAlignment="1" applyProtection="1">
      <alignment wrapText="1"/>
    </xf>
    <xf numFmtId="0" fontId="2" fillId="4" borderId="0" xfId="0" applyFont="1" applyFill="1" applyAlignment="1" applyProtection="1">
      <alignment wrapText="1"/>
    </xf>
    <xf numFmtId="164" fontId="2" fillId="4" borderId="0" xfId="0" applyNumberFormat="1" applyFont="1" applyFill="1" applyAlignment="1" applyProtection="1">
      <alignment horizontal="right" wrapText="1"/>
    </xf>
    <xf numFmtId="0" fontId="6" fillId="3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4" borderId="0" xfId="0" applyFont="1" applyFill="1" applyAlignment="1" applyProtection="1">
      <alignment horizontal="right" wrapText="1"/>
    </xf>
    <xf numFmtId="0" fontId="2" fillId="0" borderId="0" xfId="0" applyFont="1" applyAlignment="1">
      <alignment wrapText="1"/>
    </xf>
    <xf numFmtId="14" fontId="2" fillId="0" borderId="0" xfId="0" applyNumberFormat="1" applyFont="1"/>
    <xf numFmtId="0" fontId="2" fillId="0" borderId="0" xfId="0" applyFont="1"/>
    <xf numFmtId="165" fontId="2" fillId="0" borderId="0" xfId="0" applyNumberFormat="1" applyFont="1" applyAlignment="1"/>
    <xf numFmtId="0" fontId="0" fillId="0" borderId="0" xfId="0" applyFont="1" applyAlignment="1"/>
    <xf numFmtId="0" fontId="2" fillId="3" borderId="0" xfId="0" applyFont="1" applyFill="1" applyAlignment="1">
      <alignment wrapText="1"/>
    </xf>
    <xf numFmtId="14" fontId="2" fillId="3" borderId="0" xfId="0" applyNumberFormat="1" applyFont="1" applyFill="1"/>
    <xf numFmtId="0" fontId="2" fillId="3" borderId="0" xfId="0" applyFont="1" applyFill="1"/>
    <xf numFmtId="0" fontId="7" fillId="3" borderId="0" xfId="0" applyFont="1" applyFill="1"/>
    <xf numFmtId="0" fontId="7" fillId="3" borderId="0" xfId="0" applyFont="1" applyFill="1" applyAlignment="1"/>
    <xf numFmtId="0" fontId="7" fillId="0" borderId="0" xfId="0" applyFont="1" applyAlignment="1"/>
    <xf numFmtId="14" fontId="7" fillId="0" borderId="0" xfId="0" applyNumberFormat="1" applyFont="1" applyAlignment="1"/>
    <xf numFmtId="165" fontId="7" fillId="0" borderId="0" xfId="0" applyNumberFormat="1" applyFont="1" applyAlignment="1"/>
    <xf numFmtId="0" fontId="7" fillId="0" borderId="0" xfId="0" applyFont="1"/>
    <xf numFmtId="0" fontId="1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wrapText="1"/>
      <protection locked="0"/>
    </xf>
    <xf numFmtId="165" fontId="2" fillId="5" borderId="0" xfId="0" applyNumberFormat="1" applyFont="1" applyFill="1" applyAlignment="1" applyProtection="1">
      <alignment wrapText="1"/>
      <protection locked="0"/>
    </xf>
    <xf numFmtId="0" fontId="4" fillId="6" borderId="0" xfId="0" applyFont="1" applyFill="1" applyAlignment="1" applyProtection="1">
      <alignment wrapText="1"/>
    </xf>
    <xf numFmtId="14" fontId="1" fillId="5" borderId="0" xfId="0" applyNumberFormat="1" applyFont="1" applyFill="1" applyAlignment="1" applyProtection="1">
      <alignment wrapText="1"/>
      <protection locked="0"/>
    </xf>
    <xf numFmtId="164" fontId="4" fillId="6" borderId="0" xfId="0" applyNumberFormat="1" applyFont="1" applyFill="1" applyAlignment="1" applyProtection="1">
      <alignment wrapText="1"/>
    </xf>
    <xf numFmtId="0" fontId="1" fillId="6" borderId="0" xfId="0" applyFont="1" applyFill="1" applyAlignment="1" applyProtection="1">
      <alignment wrapText="1"/>
    </xf>
    <xf numFmtId="164" fontId="1" fillId="6" borderId="0" xfId="0" applyNumberFormat="1" applyFont="1" applyFill="1" applyAlignment="1" applyProtection="1">
      <alignment horizontal="right"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66F5-C0EA-4493-805D-E3C014ACE1C1}">
  <dimension ref="A1:Z1000"/>
  <sheetViews>
    <sheetView tabSelected="1" workbookViewId="0">
      <selection activeCell="E1" sqref="E1"/>
    </sheetView>
  </sheetViews>
  <sheetFormatPr defaultColWidth="47.42578125" defaultRowHeight="15" x14ac:dyDescent="0.25"/>
  <sheetData>
    <row r="1" spans="1:26" ht="15.75" x14ac:dyDescent="0.25">
      <c r="A1" s="43" t="s">
        <v>28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x14ac:dyDescent="0.25">
      <c r="A2" s="35" t="s">
        <v>1</v>
      </c>
      <c r="B2" s="36" t="s">
        <v>40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6" t="s">
        <v>30</v>
      </c>
      <c r="B3" s="36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6" t="s">
        <v>31</v>
      </c>
      <c r="B4" s="36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43" t="s">
        <v>5</v>
      </c>
      <c r="B6" s="4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36" t="s">
        <v>6</v>
      </c>
      <c r="B7" s="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36" t="s">
        <v>7</v>
      </c>
      <c r="B8" s="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.5" x14ac:dyDescent="0.3">
      <c r="A10" s="38" t="s">
        <v>32</v>
      </c>
      <c r="B10" s="38">
        <f>ROUNDUP($B$12/365*'Calculation (days)'!B3/0.5,0)*0.5+B3+B4</f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6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4" t="s">
        <v>17</v>
      </c>
      <c r="B12" s="20">
        <f>VLOOKUP(B2,Values!A:B,2,FALSE)</f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DmDren59Yv2XSyD8Gm9i4yDlhYZeW52URzGEilMC2WgSwCF3Abe/KniprbTx5cLleaMfiLNjqPXbltE6AuOfwA==" saltValue="0WMqvfmwdGnLJWGVUwA3AQ==" spinCount="100000" sheet="1" objects="1" scenarios="1"/>
  <protectedRanges>
    <protectedRange algorithmName="SHA-512" hashValue="gHCX31fJqyXARJM/HHYFk/ON5sQfBbPwfDEZm/he9hik57mt/6lZqeMybQOrDu1gOLJDPjv8DdJmsSt5HsF9wQ==" saltValue="FB3gvjG2Cu3A6cARZoIWzw==" spinCount="100000" sqref="A10:B12" name="Range3"/>
    <protectedRange algorithmName="SHA-512" hashValue="zNG1tl7/g/x52edmWaD8aPLccscrc6X85fZpjhqP53Ps6xIibktk//lxakm8/f0tmpo2yd0flfcmvrbMoVzZkA==" saltValue="KmVz0kDJ8iEiOmHe/axi+Q==" spinCount="100000" sqref="A7:A8" name="Range2"/>
    <protectedRange algorithmName="SHA-512" hashValue="tPuko3y0b+Urxcdhm+ngk1Cuqrkr08BMOdSNgxYDC3SbwO5ls7I/rBiy1I7et5oLHaDVoG4eeCUkz1MqqnvDLw==" saltValue="rQOfXjn5C/m2a4fuwOrgBQ==" spinCount="100000" sqref="A2:A4" name="Range1"/>
  </protectedRanges>
  <mergeCells count="2">
    <mergeCell ref="A1:C1"/>
    <mergeCell ref="A6:B6"/>
  </mergeCells>
  <dataValidations count="1">
    <dataValidation type="custom" allowBlank="1" showDropDown="1" sqref="F20" xr:uid="{664D3677-76FB-4FC1-9415-8E89A628D57C}">
      <formula1>OR(NOT(ISERROR(DATEVALUE(F20))), AND(ISNUMBER(F20), LEFT(CELL("format", F20))="D"))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55E5560-FFFA-4CD0-8FA8-4DC8B3D6009C}">
          <x14:formula1>
            <xm:f>Values!$A$2:$A$5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9E7-1E87-4BA3-BB50-C8D4144F9804}">
  <dimension ref="A1:Z1017"/>
  <sheetViews>
    <sheetView workbookViewId="0">
      <selection activeCell="E15" sqref="E15"/>
    </sheetView>
  </sheetViews>
  <sheetFormatPr defaultRowHeight="15" x14ac:dyDescent="0.25"/>
  <cols>
    <col min="1" max="2" width="54.85546875" customWidth="1"/>
    <col min="6" max="6" width="12.7109375" bestFit="1" customWidth="1"/>
  </cols>
  <sheetData>
    <row r="1" spans="1:26" ht="15.75" x14ac:dyDescent="0.25">
      <c r="A1" s="43" t="s">
        <v>0</v>
      </c>
      <c r="B1" s="4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x14ac:dyDescent="0.25">
      <c r="A2" s="35" t="s">
        <v>1</v>
      </c>
      <c r="B2" s="35" t="s">
        <v>40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6" t="s">
        <v>3</v>
      </c>
      <c r="B3" s="36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6" t="s">
        <v>4</v>
      </c>
      <c r="B4" s="36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36" t="s">
        <v>6</v>
      </c>
      <c r="B7" s="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36" t="s">
        <v>7</v>
      </c>
      <c r="B8" s="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6" t="s">
        <v>8</v>
      </c>
      <c r="B10" s="3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3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36" t="s">
        <v>10</v>
      </c>
      <c r="B13" s="3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36" t="s">
        <v>11</v>
      </c>
      <c r="B14" s="3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36" t="s">
        <v>12</v>
      </c>
      <c r="B15" s="3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6" t="s">
        <v>13</v>
      </c>
      <c r="B16" s="3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6" t="s">
        <v>14</v>
      </c>
      <c r="B17" s="3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4" t="s">
        <v>15</v>
      </c>
      <c r="B18" s="4">
        <f>SUM(B13:B17)</f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" t="str">
        <f>IF('Calculation (hours)'!B6&lt;&gt;0,"Please check - total hours entered do not match hours per week","")</f>
        <v/>
      </c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6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38" t="s">
        <v>16</v>
      </c>
      <c r="B21" s="40">
        <f>(ROUNDUP(($B$25/37*$B$10)/365*'Calculation (hours)'!B3/0.5,0)*0.5)-B32+B3+B4</f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6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x14ac:dyDescent="0.25">
      <c r="A23" s="7" t="s">
        <v>17</v>
      </c>
      <c r="B23" s="8">
        <f>VLOOKUP(B2,Values!A:B,2,FALSE)*7.4</f>
        <v>185</v>
      </c>
      <c r="C23" s="1"/>
      <c r="D23" s="1"/>
      <c r="E23" s="1"/>
      <c r="F23" s="1"/>
      <c r="G23" s="1"/>
      <c r="H23" s="1"/>
      <c r="I23" s="1"/>
      <c r="J23" s="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1.5" hidden="1" x14ac:dyDescent="0.25">
      <c r="A24" s="10" t="s">
        <v>18</v>
      </c>
      <c r="B24" s="11">
        <f>13*7.4</f>
        <v>96.2</v>
      </c>
      <c r="C24" s="1"/>
      <c r="D24" s="1"/>
      <c r="E24" s="1"/>
      <c r="F24" s="1"/>
      <c r="G24" s="1"/>
      <c r="H24" s="1"/>
      <c r="I24" s="1"/>
      <c r="J24" s="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hidden="1" x14ac:dyDescent="0.25">
      <c r="A25" s="12" t="s">
        <v>19</v>
      </c>
      <c r="B25" s="13">
        <f>SUM(B23:B24)</f>
        <v>281.2</v>
      </c>
      <c r="C25" s="1"/>
      <c r="D25" s="1"/>
      <c r="E25" s="1"/>
      <c r="F25" s="1"/>
      <c r="G25" s="1"/>
      <c r="H25" s="1"/>
      <c r="I25" s="1"/>
      <c r="J25" s="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hidden="1" x14ac:dyDescent="0.25">
      <c r="A26" s="7" t="s">
        <v>20</v>
      </c>
      <c r="B26" s="8">
        <f>B23/37*B10</f>
        <v>0</v>
      </c>
      <c r="C26" s="1"/>
      <c r="D26" s="1"/>
      <c r="E26" s="1"/>
      <c r="F26" s="1"/>
      <c r="G26" s="1"/>
      <c r="H26" s="1"/>
      <c r="I26" s="1"/>
      <c r="J26" s="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hidden="1" x14ac:dyDescent="0.25">
      <c r="A27" s="10" t="s">
        <v>21</v>
      </c>
      <c r="B27" s="11">
        <f>B24/37*B10</f>
        <v>0</v>
      </c>
      <c r="C27" s="1"/>
      <c r="D27" s="1"/>
      <c r="E27" s="1"/>
      <c r="F27" s="1"/>
      <c r="G27" s="1"/>
      <c r="H27" s="1"/>
      <c r="I27" s="1"/>
      <c r="J27" s="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hidden="1" x14ac:dyDescent="0.25">
      <c r="A28" s="12" t="s">
        <v>22</v>
      </c>
      <c r="B28" s="13">
        <f>B26+B27</f>
        <v>0</v>
      </c>
      <c r="C28" s="1"/>
      <c r="D28" s="1"/>
      <c r="E28" s="1"/>
      <c r="F28" s="1"/>
      <c r="G28" s="1"/>
      <c r="H28" s="1"/>
      <c r="I28" s="1"/>
      <c r="J28" s="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x14ac:dyDescent="0.25">
      <c r="A29" s="14" t="s">
        <v>23</v>
      </c>
      <c r="B29" s="15">
        <f>($B$26/365*'Calculation (hours)'!B3)</f>
        <v>0</v>
      </c>
      <c r="C29" s="1"/>
      <c r="D29" s="1"/>
      <c r="E29" s="1"/>
      <c r="F29" s="1"/>
      <c r="G29" s="1"/>
      <c r="H29" s="1"/>
      <c r="I29" s="1"/>
      <c r="J29" s="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x14ac:dyDescent="0.25">
      <c r="A30" s="14" t="s">
        <v>24</v>
      </c>
      <c r="B30" s="15">
        <f>($B$27/365*'Calculation (hours)'!B3)</f>
        <v>0</v>
      </c>
      <c r="C30" s="1"/>
      <c r="D30" s="1"/>
      <c r="E30" s="1"/>
      <c r="F30" s="1"/>
      <c r="G30" s="1"/>
      <c r="H30" s="1"/>
      <c r="I30" s="1"/>
      <c r="J30" s="1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x14ac:dyDescent="0.25">
      <c r="A31" s="14" t="s">
        <v>25</v>
      </c>
      <c r="B31" s="15">
        <f>B29+B30</f>
        <v>0</v>
      </c>
      <c r="C31" s="1"/>
      <c r="D31" s="1"/>
      <c r="E31" s="1"/>
      <c r="F31" s="1"/>
      <c r="G31" s="1"/>
      <c r="H31" s="1"/>
      <c r="I31" s="1"/>
      <c r="J31" s="1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x14ac:dyDescent="0.25">
      <c r="A32" s="14" t="s">
        <v>26</v>
      </c>
      <c r="B32" s="15">
        <f>'Bank holidays'!E2</f>
        <v>0</v>
      </c>
      <c r="C32" s="1"/>
      <c r="D32" s="1"/>
      <c r="E32" s="1"/>
      <c r="F32" s="1"/>
      <c r="G32" s="1"/>
      <c r="H32" s="1"/>
      <c r="I32" s="1"/>
      <c r="J32" s="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x14ac:dyDescent="0.25">
      <c r="A33" s="41" t="s">
        <v>27</v>
      </c>
      <c r="B33" s="42">
        <f>ROUND((B30-B32)/0.5,0)*0.5</f>
        <v>0</v>
      </c>
      <c r="C33" s="1"/>
      <c r="D33" s="1"/>
      <c r="E33" s="1"/>
      <c r="F33" s="1"/>
      <c r="G33" s="1"/>
      <c r="H33" s="1"/>
      <c r="I33" s="1"/>
      <c r="J33" s="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x14ac:dyDescent="0.25">
      <c r="A35" s="2"/>
      <c r="B35" s="2"/>
      <c r="C35" s="1"/>
      <c r="D35" s="1"/>
      <c r="E35" s="1"/>
      <c r="F35" s="1"/>
      <c r="G35" s="1"/>
      <c r="H35" s="1"/>
      <c r="I35" s="1"/>
      <c r="J35" s="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x14ac:dyDescent="0.25">
      <c r="A36" s="1"/>
      <c r="B36" s="18"/>
      <c r="C36" s="1"/>
      <c r="D36" s="1"/>
      <c r="E36" s="1"/>
      <c r="F36" s="1"/>
      <c r="G36" s="1"/>
      <c r="H36" s="1"/>
      <c r="I36" s="1"/>
      <c r="J36" s="1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x14ac:dyDescent="0.25">
      <c r="A61" s="1"/>
      <c r="B61" s="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x14ac:dyDescent="0.25">
      <c r="A62" s="1"/>
      <c r="B62" s="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x14ac:dyDescent="0.25">
      <c r="A63" s="1"/>
      <c r="B63" s="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x14ac:dyDescent="0.25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x14ac:dyDescent="0.25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x14ac:dyDescent="0.25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x14ac:dyDescent="0.25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x14ac:dyDescent="0.25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x14ac:dyDescent="0.25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x14ac:dyDescent="0.25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x14ac:dyDescent="0.25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x14ac:dyDescent="0.25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x14ac:dyDescent="0.25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x14ac:dyDescent="0.25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x14ac:dyDescent="0.25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x14ac:dyDescent="0.25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x14ac:dyDescent="0.25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x14ac:dyDescent="0.25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x14ac:dyDescent="0.25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x14ac:dyDescent="0.25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x14ac:dyDescent="0.25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x14ac:dyDescent="0.25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x14ac:dyDescent="0.25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x14ac:dyDescent="0.25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x14ac:dyDescent="0.25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x14ac:dyDescent="0.25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x14ac:dyDescent="0.25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x14ac:dyDescent="0.25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x14ac:dyDescent="0.25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x14ac:dyDescent="0.25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x14ac:dyDescent="0.25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x14ac:dyDescent="0.25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x14ac:dyDescent="0.25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x14ac:dyDescent="0.25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x14ac:dyDescent="0.25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x14ac:dyDescent="0.25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x14ac:dyDescent="0.25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x14ac:dyDescent="0.25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x14ac:dyDescent="0.25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x14ac:dyDescent="0.25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x14ac:dyDescent="0.25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x14ac:dyDescent="0.25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x14ac:dyDescent="0.25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x14ac:dyDescent="0.25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x14ac:dyDescent="0.25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x14ac:dyDescent="0.25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x14ac:dyDescent="0.25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x14ac:dyDescent="0.25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x14ac:dyDescent="0.25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x14ac:dyDescent="0.25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x14ac:dyDescent="0.25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x14ac:dyDescent="0.25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x14ac:dyDescent="0.25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x14ac:dyDescent="0.25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x14ac:dyDescent="0.25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x14ac:dyDescent="0.25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x14ac:dyDescent="0.25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x14ac:dyDescent="0.25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x14ac:dyDescent="0.25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x14ac:dyDescent="0.25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x14ac:dyDescent="0.25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x14ac:dyDescent="0.25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x14ac:dyDescent="0.25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x14ac:dyDescent="0.25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x14ac:dyDescent="0.25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x14ac:dyDescent="0.25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x14ac:dyDescent="0.25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x14ac:dyDescent="0.25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x14ac:dyDescent="0.25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x14ac:dyDescent="0.25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x14ac:dyDescent="0.25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x14ac:dyDescent="0.25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x14ac:dyDescent="0.25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x14ac:dyDescent="0.25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x14ac:dyDescent="0.25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x14ac:dyDescent="0.25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x14ac:dyDescent="0.25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x14ac:dyDescent="0.25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x14ac:dyDescent="0.25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x14ac:dyDescent="0.25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x14ac:dyDescent="0.25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x14ac:dyDescent="0.25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x14ac:dyDescent="0.25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x14ac:dyDescent="0.25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x14ac:dyDescent="0.25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x14ac:dyDescent="0.25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x14ac:dyDescent="0.25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x14ac:dyDescent="0.25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x14ac:dyDescent="0.25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x14ac:dyDescent="0.25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x14ac:dyDescent="0.25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x14ac:dyDescent="0.25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x14ac:dyDescent="0.25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x14ac:dyDescent="0.25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x14ac:dyDescent="0.25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x14ac:dyDescent="0.25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x14ac:dyDescent="0.25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x14ac:dyDescent="0.25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x14ac:dyDescent="0.25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x14ac:dyDescent="0.25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x14ac:dyDescent="0.25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x14ac:dyDescent="0.25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x14ac:dyDescent="0.25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x14ac:dyDescent="0.25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x14ac:dyDescent="0.25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x14ac:dyDescent="0.25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x14ac:dyDescent="0.25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x14ac:dyDescent="0.25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x14ac:dyDescent="0.25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x14ac:dyDescent="0.25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x14ac:dyDescent="0.25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x14ac:dyDescent="0.25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x14ac:dyDescent="0.25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x14ac:dyDescent="0.25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x14ac:dyDescent="0.25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x14ac:dyDescent="0.25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x14ac:dyDescent="0.25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x14ac:dyDescent="0.25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x14ac:dyDescent="0.25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x14ac:dyDescent="0.25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x14ac:dyDescent="0.25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x14ac:dyDescent="0.25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x14ac:dyDescent="0.25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x14ac:dyDescent="0.25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x14ac:dyDescent="0.25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x14ac:dyDescent="0.25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x14ac:dyDescent="0.25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x14ac:dyDescent="0.25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x14ac:dyDescent="0.25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x14ac:dyDescent="0.25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x14ac:dyDescent="0.25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x14ac:dyDescent="0.25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x14ac:dyDescent="0.25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x14ac:dyDescent="0.25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x14ac:dyDescent="0.25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x14ac:dyDescent="0.25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x14ac:dyDescent="0.25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x14ac:dyDescent="0.25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x14ac:dyDescent="0.25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x14ac:dyDescent="0.25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x14ac:dyDescent="0.25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x14ac:dyDescent="0.25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x14ac:dyDescent="0.25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x14ac:dyDescent="0.25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x14ac:dyDescent="0.25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x14ac:dyDescent="0.25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x14ac:dyDescent="0.25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x14ac:dyDescent="0.25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x14ac:dyDescent="0.25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x14ac:dyDescent="0.25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x14ac:dyDescent="0.25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x14ac:dyDescent="0.25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x14ac:dyDescent="0.25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x14ac:dyDescent="0.25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x14ac:dyDescent="0.25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x14ac:dyDescent="0.25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x14ac:dyDescent="0.25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x14ac:dyDescent="0.25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x14ac:dyDescent="0.25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x14ac:dyDescent="0.25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x14ac:dyDescent="0.25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x14ac:dyDescent="0.25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x14ac:dyDescent="0.25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x14ac:dyDescent="0.25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x14ac:dyDescent="0.25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x14ac:dyDescent="0.25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x14ac:dyDescent="0.25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x14ac:dyDescent="0.25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x14ac:dyDescent="0.25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x14ac:dyDescent="0.25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x14ac:dyDescent="0.25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x14ac:dyDescent="0.25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x14ac:dyDescent="0.25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x14ac:dyDescent="0.25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x14ac:dyDescent="0.25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x14ac:dyDescent="0.25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x14ac:dyDescent="0.25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x14ac:dyDescent="0.25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x14ac:dyDescent="0.25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x14ac:dyDescent="0.25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x14ac:dyDescent="0.25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x14ac:dyDescent="0.25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x14ac:dyDescent="0.25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x14ac:dyDescent="0.25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x14ac:dyDescent="0.25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x14ac:dyDescent="0.25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x14ac:dyDescent="0.25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x14ac:dyDescent="0.25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x14ac:dyDescent="0.25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x14ac:dyDescent="0.25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x14ac:dyDescent="0.25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x14ac:dyDescent="0.25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x14ac:dyDescent="0.25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x14ac:dyDescent="0.25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x14ac:dyDescent="0.25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x14ac:dyDescent="0.25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x14ac:dyDescent="0.25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x14ac:dyDescent="0.25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x14ac:dyDescent="0.25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x14ac:dyDescent="0.25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x14ac:dyDescent="0.25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x14ac:dyDescent="0.25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x14ac:dyDescent="0.25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x14ac:dyDescent="0.25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x14ac:dyDescent="0.25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x14ac:dyDescent="0.25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x14ac:dyDescent="0.25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x14ac:dyDescent="0.25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x14ac:dyDescent="0.25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x14ac:dyDescent="0.25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x14ac:dyDescent="0.25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x14ac:dyDescent="0.25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x14ac:dyDescent="0.25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x14ac:dyDescent="0.25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x14ac:dyDescent="0.25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x14ac:dyDescent="0.25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x14ac:dyDescent="0.25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x14ac:dyDescent="0.25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x14ac:dyDescent="0.25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x14ac:dyDescent="0.25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x14ac:dyDescent="0.25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x14ac:dyDescent="0.25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x14ac:dyDescent="0.25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x14ac:dyDescent="0.25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x14ac:dyDescent="0.25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x14ac:dyDescent="0.25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x14ac:dyDescent="0.25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x14ac:dyDescent="0.25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x14ac:dyDescent="0.25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x14ac:dyDescent="0.25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x14ac:dyDescent="0.25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x14ac:dyDescent="0.25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x14ac:dyDescent="0.25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x14ac:dyDescent="0.25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x14ac:dyDescent="0.25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x14ac:dyDescent="0.25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x14ac:dyDescent="0.25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x14ac:dyDescent="0.25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x14ac:dyDescent="0.25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x14ac:dyDescent="0.25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x14ac:dyDescent="0.25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x14ac:dyDescent="0.25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x14ac:dyDescent="0.25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x14ac:dyDescent="0.25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x14ac:dyDescent="0.25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x14ac:dyDescent="0.25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x14ac:dyDescent="0.25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x14ac:dyDescent="0.25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x14ac:dyDescent="0.25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x14ac:dyDescent="0.25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x14ac:dyDescent="0.25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x14ac:dyDescent="0.25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x14ac:dyDescent="0.25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x14ac:dyDescent="0.25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x14ac:dyDescent="0.25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x14ac:dyDescent="0.25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x14ac:dyDescent="0.25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x14ac:dyDescent="0.25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x14ac:dyDescent="0.25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x14ac:dyDescent="0.25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x14ac:dyDescent="0.25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x14ac:dyDescent="0.25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x14ac:dyDescent="0.25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x14ac:dyDescent="0.25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x14ac:dyDescent="0.25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x14ac:dyDescent="0.25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x14ac:dyDescent="0.25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x14ac:dyDescent="0.25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x14ac:dyDescent="0.25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x14ac:dyDescent="0.25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x14ac:dyDescent="0.25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x14ac:dyDescent="0.25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x14ac:dyDescent="0.25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x14ac:dyDescent="0.25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x14ac:dyDescent="0.25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x14ac:dyDescent="0.25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x14ac:dyDescent="0.25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x14ac:dyDescent="0.25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x14ac:dyDescent="0.25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x14ac:dyDescent="0.25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x14ac:dyDescent="0.25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x14ac:dyDescent="0.25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x14ac:dyDescent="0.25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x14ac:dyDescent="0.25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x14ac:dyDescent="0.25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x14ac:dyDescent="0.25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x14ac:dyDescent="0.25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x14ac:dyDescent="0.25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x14ac:dyDescent="0.25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x14ac:dyDescent="0.25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x14ac:dyDescent="0.25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x14ac:dyDescent="0.25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x14ac:dyDescent="0.25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x14ac:dyDescent="0.25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x14ac:dyDescent="0.25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x14ac:dyDescent="0.25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x14ac:dyDescent="0.25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x14ac:dyDescent="0.25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x14ac:dyDescent="0.25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x14ac:dyDescent="0.25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x14ac:dyDescent="0.25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x14ac:dyDescent="0.25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x14ac:dyDescent="0.25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x14ac:dyDescent="0.25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x14ac:dyDescent="0.25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x14ac:dyDescent="0.25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x14ac:dyDescent="0.25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x14ac:dyDescent="0.25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x14ac:dyDescent="0.25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x14ac:dyDescent="0.25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x14ac:dyDescent="0.25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x14ac:dyDescent="0.25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x14ac:dyDescent="0.25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x14ac:dyDescent="0.25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x14ac:dyDescent="0.25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x14ac:dyDescent="0.25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x14ac:dyDescent="0.25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x14ac:dyDescent="0.25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x14ac:dyDescent="0.25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x14ac:dyDescent="0.25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x14ac:dyDescent="0.25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x14ac:dyDescent="0.25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x14ac:dyDescent="0.25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x14ac:dyDescent="0.25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x14ac:dyDescent="0.25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x14ac:dyDescent="0.25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x14ac:dyDescent="0.25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x14ac:dyDescent="0.25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x14ac:dyDescent="0.25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x14ac:dyDescent="0.25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x14ac:dyDescent="0.25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x14ac:dyDescent="0.25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x14ac:dyDescent="0.25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x14ac:dyDescent="0.25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x14ac:dyDescent="0.25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x14ac:dyDescent="0.25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x14ac:dyDescent="0.25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x14ac:dyDescent="0.25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x14ac:dyDescent="0.25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x14ac:dyDescent="0.25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x14ac:dyDescent="0.25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x14ac:dyDescent="0.25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x14ac:dyDescent="0.25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x14ac:dyDescent="0.25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x14ac:dyDescent="0.25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x14ac:dyDescent="0.25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x14ac:dyDescent="0.25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x14ac:dyDescent="0.25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x14ac:dyDescent="0.25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x14ac:dyDescent="0.25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x14ac:dyDescent="0.25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x14ac:dyDescent="0.25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x14ac:dyDescent="0.25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x14ac:dyDescent="0.25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x14ac:dyDescent="0.25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x14ac:dyDescent="0.25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x14ac:dyDescent="0.25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x14ac:dyDescent="0.25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x14ac:dyDescent="0.25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x14ac:dyDescent="0.25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x14ac:dyDescent="0.25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x14ac:dyDescent="0.25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x14ac:dyDescent="0.25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x14ac:dyDescent="0.25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x14ac:dyDescent="0.25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x14ac:dyDescent="0.25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x14ac:dyDescent="0.25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x14ac:dyDescent="0.25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x14ac:dyDescent="0.25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x14ac:dyDescent="0.25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x14ac:dyDescent="0.25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x14ac:dyDescent="0.25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x14ac:dyDescent="0.25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x14ac:dyDescent="0.25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x14ac:dyDescent="0.25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x14ac:dyDescent="0.25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x14ac:dyDescent="0.25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x14ac:dyDescent="0.25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x14ac:dyDescent="0.25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x14ac:dyDescent="0.25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x14ac:dyDescent="0.25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x14ac:dyDescent="0.25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x14ac:dyDescent="0.25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x14ac:dyDescent="0.25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x14ac:dyDescent="0.25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x14ac:dyDescent="0.25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x14ac:dyDescent="0.25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x14ac:dyDescent="0.25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x14ac:dyDescent="0.25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x14ac:dyDescent="0.25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x14ac:dyDescent="0.25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x14ac:dyDescent="0.25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x14ac:dyDescent="0.25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x14ac:dyDescent="0.25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x14ac:dyDescent="0.25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x14ac:dyDescent="0.25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x14ac:dyDescent="0.25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x14ac:dyDescent="0.25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x14ac:dyDescent="0.25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x14ac:dyDescent="0.25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x14ac:dyDescent="0.25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x14ac:dyDescent="0.25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x14ac:dyDescent="0.25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x14ac:dyDescent="0.25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x14ac:dyDescent="0.25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x14ac:dyDescent="0.25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x14ac:dyDescent="0.25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x14ac:dyDescent="0.25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x14ac:dyDescent="0.25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x14ac:dyDescent="0.25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x14ac:dyDescent="0.25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x14ac:dyDescent="0.25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x14ac:dyDescent="0.25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x14ac:dyDescent="0.25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x14ac:dyDescent="0.25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x14ac:dyDescent="0.25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x14ac:dyDescent="0.25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x14ac:dyDescent="0.25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x14ac:dyDescent="0.25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x14ac:dyDescent="0.25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x14ac:dyDescent="0.25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x14ac:dyDescent="0.25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x14ac:dyDescent="0.25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x14ac:dyDescent="0.25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x14ac:dyDescent="0.25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x14ac:dyDescent="0.25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x14ac:dyDescent="0.25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x14ac:dyDescent="0.25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x14ac:dyDescent="0.25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x14ac:dyDescent="0.25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x14ac:dyDescent="0.25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x14ac:dyDescent="0.25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x14ac:dyDescent="0.25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x14ac:dyDescent="0.25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x14ac:dyDescent="0.25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x14ac:dyDescent="0.25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x14ac:dyDescent="0.25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x14ac:dyDescent="0.25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x14ac:dyDescent="0.25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x14ac:dyDescent="0.25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x14ac:dyDescent="0.25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x14ac:dyDescent="0.25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x14ac:dyDescent="0.25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x14ac:dyDescent="0.25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x14ac:dyDescent="0.25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x14ac:dyDescent="0.25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x14ac:dyDescent="0.25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x14ac:dyDescent="0.25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x14ac:dyDescent="0.25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x14ac:dyDescent="0.25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x14ac:dyDescent="0.25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x14ac:dyDescent="0.25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x14ac:dyDescent="0.25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x14ac:dyDescent="0.25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x14ac:dyDescent="0.25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x14ac:dyDescent="0.25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x14ac:dyDescent="0.25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x14ac:dyDescent="0.25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x14ac:dyDescent="0.25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x14ac:dyDescent="0.25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x14ac:dyDescent="0.25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x14ac:dyDescent="0.25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x14ac:dyDescent="0.25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x14ac:dyDescent="0.25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x14ac:dyDescent="0.25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x14ac:dyDescent="0.25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x14ac:dyDescent="0.25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x14ac:dyDescent="0.25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x14ac:dyDescent="0.25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x14ac:dyDescent="0.25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x14ac:dyDescent="0.25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x14ac:dyDescent="0.25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x14ac:dyDescent="0.25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x14ac:dyDescent="0.25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x14ac:dyDescent="0.25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x14ac:dyDescent="0.25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x14ac:dyDescent="0.25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x14ac:dyDescent="0.25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x14ac:dyDescent="0.25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x14ac:dyDescent="0.25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x14ac:dyDescent="0.25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x14ac:dyDescent="0.25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x14ac:dyDescent="0.25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x14ac:dyDescent="0.25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x14ac:dyDescent="0.25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x14ac:dyDescent="0.25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x14ac:dyDescent="0.25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x14ac:dyDescent="0.25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x14ac:dyDescent="0.25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x14ac:dyDescent="0.25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x14ac:dyDescent="0.25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x14ac:dyDescent="0.25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x14ac:dyDescent="0.25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x14ac:dyDescent="0.25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x14ac:dyDescent="0.25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x14ac:dyDescent="0.25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x14ac:dyDescent="0.25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x14ac:dyDescent="0.25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x14ac:dyDescent="0.25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x14ac:dyDescent="0.25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x14ac:dyDescent="0.25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x14ac:dyDescent="0.25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x14ac:dyDescent="0.25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x14ac:dyDescent="0.25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x14ac:dyDescent="0.25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x14ac:dyDescent="0.25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x14ac:dyDescent="0.25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x14ac:dyDescent="0.25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x14ac:dyDescent="0.25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x14ac:dyDescent="0.25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x14ac:dyDescent="0.25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x14ac:dyDescent="0.25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x14ac:dyDescent="0.25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x14ac:dyDescent="0.25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x14ac:dyDescent="0.25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x14ac:dyDescent="0.25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x14ac:dyDescent="0.25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x14ac:dyDescent="0.25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x14ac:dyDescent="0.25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x14ac:dyDescent="0.25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x14ac:dyDescent="0.25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x14ac:dyDescent="0.25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x14ac:dyDescent="0.25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x14ac:dyDescent="0.25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x14ac:dyDescent="0.25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x14ac:dyDescent="0.25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x14ac:dyDescent="0.25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x14ac:dyDescent="0.25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x14ac:dyDescent="0.25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x14ac:dyDescent="0.25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x14ac:dyDescent="0.25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x14ac:dyDescent="0.25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x14ac:dyDescent="0.25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x14ac:dyDescent="0.25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x14ac:dyDescent="0.25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x14ac:dyDescent="0.25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x14ac:dyDescent="0.25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x14ac:dyDescent="0.25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x14ac:dyDescent="0.25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x14ac:dyDescent="0.25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x14ac:dyDescent="0.25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x14ac:dyDescent="0.25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x14ac:dyDescent="0.25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x14ac:dyDescent="0.25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x14ac:dyDescent="0.25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x14ac:dyDescent="0.25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x14ac:dyDescent="0.25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x14ac:dyDescent="0.25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x14ac:dyDescent="0.25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x14ac:dyDescent="0.25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x14ac:dyDescent="0.25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x14ac:dyDescent="0.25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x14ac:dyDescent="0.25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x14ac:dyDescent="0.25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x14ac:dyDescent="0.25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x14ac:dyDescent="0.25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x14ac:dyDescent="0.25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x14ac:dyDescent="0.25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x14ac:dyDescent="0.25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x14ac:dyDescent="0.25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x14ac:dyDescent="0.25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x14ac:dyDescent="0.25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x14ac:dyDescent="0.25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x14ac:dyDescent="0.25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x14ac:dyDescent="0.25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x14ac:dyDescent="0.25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x14ac:dyDescent="0.25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x14ac:dyDescent="0.25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x14ac:dyDescent="0.25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x14ac:dyDescent="0.25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x14ac:dyDescent="0.25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x14ac:dyDescent="0.25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x14ac:dyDescent="0.25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x14ac:dyDescent="0.25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x14ac:dyDescent="0.25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x14ac:dyDescent="0.25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x14ac:dyDescent="0.25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x14ac:dyDescent="0.25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x14ac:dyDescent="0.25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x14ac:dyDescent="0.25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x14ac:dyDescent="0.25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x14ac:dyDescent="0.25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x14ac:dyDescent="0.25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x14ac:dyDescent="0.25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x14ac:dyDescent="0.25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x14ac:dyDescent="0.25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x14ac:dyDescent="0.25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x14ac:dyDescent="0.25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x14ac:dyDescent="0.25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x14ac:dyDescent="0.25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x14ac:dyDescent="0.25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x14ac:dyDescent="0.25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x14ac:dyDescent="0.25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x14ac:dyDescent="0.25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x14ac:dyDescent="0.25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x14ac:dyDescent="0.25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x14ac:dyDescent="0.25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x14ac:dyDescent="0.25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x14ac:dyDescent="0.25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x14ac:dyDescent="0.25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x14ac:dyDescent="0.25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x14ac:dyDescent="0.25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x14ac:dyDescent="0.25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x14ac:dyDescent="0.25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x14ac:dyDescent="0.25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x14ac:dyDescent="0.25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x14ac:dyDescent="0.25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x14ac:dyDescent="0.25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x14ac:dyDescent="0.25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x14ac:dyDescent="0.25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x14ac:dyDescent="0.25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x14ac:dyDescent="0.25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x14ac:dyDescent="0.25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x14ac:dyDescent="0.25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x14ac:dyDescent="0.25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x14ac:dyDescent="0.25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x14ac:dyDescent="0.25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x14ac:dyDescent="0.25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x14ac:dyDescent="0.25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x14ac:dyDescent="0.25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x14ac:dyDescent="0.25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x14ac:dyDescent="0.25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x14ac:dyDescent="0.25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x14ac:dyDescent="0.25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x14ac:dyDescent="0.25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x14ac:dyDescent="0.25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x14ac:dyDescent="0.25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x14ac:dyDescent="0.25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x14ac:dyDescent="0.25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x14ac:dyDescent="0.25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x14ac:dyDescent="0.25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x14ac:dyDescent="0.25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x14ac:dyDescent="0.25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x14ac:dyDescent="0.25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x14ac:dyDescent="0.25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x14ac:dyDescent="0.25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x14ac:dyDescent="0.25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x14ac:dyDescent="0.25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x14ac:dyDescent="0.25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x14ac:dyDescent="0.25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x14ac:dyDescent="0.25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x14ac:dyDescent="0.25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x14ac:dyDescent="0.25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x14ac:dyDescent="0.25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x14ac:dyDescent="0.25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x14ac:dyDescent="0.25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x14ac:dyDescent="0.25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x14ac:dyDescent="0.25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x14ac:dyDescent="0.25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x14ac:dyDescent="0.25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x14ac:dyDescent="0.25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x14ac:dyDescent="0.25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x14ac:dyDescent="0.25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x14ac:dyDescent="0.25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x14ac:dyDescent="0.25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x14ac:dyDescent="0.25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x14ac:dyDescent="0.25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x14ac:dyDescent="0.25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x14ac:dyDescent="0.25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x14ac:dyDescent="0.25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x14ac:dyDescent="0.25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x14ac:dyDescent="0.25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x14ac:dyDescent="0.25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x14ac:dyDescent="0.25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x14ac:dyDescent="0.25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x14ac:dyDescent="0.25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x14ac:dyDescent="0.25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x14ac:dyDescent="0.25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x14ac:dyDescent="0.25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x14ac:dyDescent="0.25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x14ac:dyDescent="0.25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x14ac:dyDescent="0.25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x14ac:dyDescent="0.25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x14ac:dyDescent="0.25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x14ac:dyDescent="0.25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x14ac:dyDescent="0.25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x14ac:dyDescent="0.25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x14ac:dyDescent="0.25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x14ac:dyDescent="0.25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x14ac:dyDescent="0.25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x14ac:dyDescent="0.25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x14ac:dyDescent="0.25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x14ac:dyDescent="0.25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x14ac:dyDescent="0.25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x14ac:dyDescent="0.25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x14ac:dyDescent="0.25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x14ac:dyDescent="0.25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x14ac:dyDescent="0.25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x14ac:dyDescent="0.25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x14ac:dyDescent="0.25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x14ac:dyDescent="0.25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x14ac:dyDescent="0.25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x14ac:dyDescent="0.25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x14ac:dyDescent="0.25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x14ac:dyDescent="0.25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x14ac:dyDescent="0.25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x14ac:dyDescent="0.25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x14ac:dyDescent="0.25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x14ac:dyDescent="0.25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x14ac:dyDescent="0.25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x14ac:dyDescent="0.25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x14ac:dyDescent="0.25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x14ac:dyDescent="0.25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x14ac:dyDescent="0.25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x14ac:dyDescent="0.25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x14ac:dyDescent="0.25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x14ac:dyDescent="0.25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x14ac:dyDescent="0.25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x14ac:dyDescent="0.25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x14ac:dyDescent="0.25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x14ac:dyDescent="0.25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x14ac:dyDescent="0.25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x14ac:dyDescent="0.25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x14ac:dyDescent="0.25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x14ac:dyDescent="0.25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x14ac:dyDescent="0.25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x14ac:dyDescent="0.25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x14ac:dyDescent="0.25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x14ac:dyDescent="0.25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x14ac:dyDescent="0.25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x14ac:dyDescent="0.25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x14ac:dyDescent="0.25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x14ac:dyDescent="0.25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x14ac:dyDescent="0.25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x14ac:dyDescent="0.25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x14ac:dyDescent="0.25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x14ac:dyDescent="0.25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x14ac:dyDescent="0.25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x14ac:dyDescent="0.25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x14ac:dyDescent="0.25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x14ac:dyDescent="0.25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x14ac:dyDescent="0.25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x14ac:dyDescent="0.25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x14ac:dyDescent="0.25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x14ac:dyDescent="0.25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x14ac:dyDescent="0.25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x14ac:dyDescent="0.25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x14ac:dyDescent="0.25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x14ac:dyDescent="0.25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x14ac:dyDescent="0.25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x14ac:dyDescent="0.25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x14ac:dyDescent="0.25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x14ac:dyDescent="0.25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x14ac:dyDescent="0.25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x14ac:dyDescent="0.25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x14ac:dyDescent="0.25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x14ac:dyDescent="0.25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x14ac:dyDescent="0.25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x14ac:dyDescent="0.25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x14ac:dyDescent="0.25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x14ac:dyDescent="0.25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x14ac:dyDescent="0.25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x14ac:dyDescent="0.25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x14ac:dyDescent="0.25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x14ac:dyDescent="0.25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x14ac:dyDescent="0.25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x14ac:dyDescent="0.25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x14ac:dyDescent="0.25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x14ac:dyDescent="0.25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x14ac:dyDescent="0.25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x14ac:dyDescent="0.25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x14ac:dyDescent="0.25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x14ac:dyDescent="0.25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x14ac:dyDescent="0.25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x14ac:dyDescent="0.25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x14ac:dyDescent="0.25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x14ac:dyDescent="0.25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x14ac:dyDescent="0.25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x14ac:dyDescent="0.25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x14ac:dyDescent="0.25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x14ac:dyDescent="0.25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x14ac:dyDescent="0.25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x14ac:dyDescent="0.25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x14ac:dyDescent="0.25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x14ac:dyDescent="0.25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x14ac:dyDescent="0.25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x14ac:dyDescent="0.25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x14ac:dyDescent="0.25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x14ac:dyDescent="0.25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x14ac:dyDescent="0.25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x14ac:dyDescent="0.25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x14ac:dyDescent="0.25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x14ac:dyDescent="0.25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x14ac:dyDescent="0.25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x14ac:dyDescent="0.25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x14ac:dyDescent="0.25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x14ac:dyDescent="0.25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x14ac:dyDescent="0.25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x14ac:dyDescent="0.25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x14ac:dyDescent="0.25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x14ac:dyDescent="0.25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x14ac:dyDescent="0.25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x14ac:dyDescent="0.25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x14ac:dyDescent="0.25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x14ac:dyDescent="0.25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x14ac:dyDescent="0.25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x14ac:dyDescent="0.25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x14ac:dyDescent="0.25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x14ac:dyDescent="0.25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x14ac:dyDescent="0.25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x14ac:dyDescent="0.25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x14ac:dyDescent="0.25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x14ac:dyDescent="0.25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x14ac:dyDescent="0.25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x14ac:dyDescent="0.25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x14ac:dyDescent="0.25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x14ac:dyDescent="0.25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x14ac:dyDescent="0.25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x14ac:dyDescent="0.25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x14ac:dyDescent="0.25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x14ac:dyDescent="0.25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x14ac:dyDescent="0.25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x14ac:dyDescent="0.25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x14ac:dyDescent="0.25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x14ac:dyDescent="0.25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x14ac:dyDescent="0.25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x14ac:dyDescent="0.25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x14ac:dyDescent="0.25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x14ac:dyDescent="0.25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x14ac:dyDescent="0.25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x14ac:dyDescent="0.25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x14ac:dyDescent="0.25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x14ac:dyDescent="0.25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x14ac:dyDescent="0.25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x14ac:dyDescent="0.25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x14ac:dyDescent="0.25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x14ac:dyDescent="0.25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x14ac:dyDescent="0.25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x14ac:dyDescent="0.25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x14ac:dyDescent="0.25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x14ac:dyDescent="0.25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x14ac:dyDescent="0.25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x14ac:dyDescent="0.25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x14ac:dyDescent="0.25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x14ac:dyDescent="0.25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x14ac:dyDescent="0.25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x14ac:dyDescent="0.25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x14ac:dyDescent="0.25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x14ac:dyDescent="0.25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x14ac:dyDescent="0.25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x14ac:dyDescent="0.25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x14ac:dyDescent="0.25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x14ac:dyDescent="0.25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x14ac:dyDescent="0.25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x14ac:dyDescent="0.25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x14ac:dyDescent="0.25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x14ac:dyDescent="0.25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x14ac:dyDescent="0.25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x14ac:dyDescent="0.25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x14ac:dyDescent="0.25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x14ac:dyDescent="0.25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x14ac:dyDescent="0.25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x14ac:dyDescent="0.25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x14ac:dyDescent="0.25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x14ac:dyDescent="0.25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x14ac:dyDescent="0.25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x14ac:dyDescent="0.25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x14ac:dyDescent="0.25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x14ac:dyDescent="0.25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x14ac:dyDescent="0.25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x14ac:dyDescent="0.25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x14ac:dyDescent="0.25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x14ac:dyDescent="0.25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x14ac:dyDescent="0.25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x14ac:dyDescent="0.25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x14ac:dyDescent="0.25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x14ac:dyDescent="0.25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x14ac:dyDescent="0.25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x14ac:dyDescent="0.25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x14ac:dyDescent="0.25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x14ac:dyDescent="0.25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x14ac:dyDescent="0.25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x14ac:dyDescent="0.25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x14ac:dyDescent="0.25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x14ac:dyDescent="0.25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x14ac:dyDescent="0.25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x14ac:dyDescent="0.25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x14ac:dyDescent="0.25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x14ac:dyDescent="0.25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x14ac:dyDescent="0.25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x14ac:dyDescent="0.25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x14ac:dyDescent="0.25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x14ac:dyDescent="0.25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x14ac:dyDescent="0.25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x14ac:dyDescent="0.25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x14ac:dyDescent="0.25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x14ac:dyDescent="0.25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x14ac:dyDescent="0.25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x14ac:dyDescent="0.25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x14ac:dyDescent="0.25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x14ac:dyDescent="0.25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x14ac:dyDescent="0.25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x14ac:dyDescent="0.25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x14ac:dyDescent="0.25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x14ac:dyDescent="0.25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x14ac:dyDescent="0.25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x14ac:dyDescent="0.25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x14ac:dyDescent="0.25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x14ac:dyDescent="0.25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x14ac:dyDescent="0.25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x14ac:dyDescent="0.25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x14ac:dyDescent="0.25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x14ac:dyDescent="0.25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x14ac:dyDescent="0.25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x14ac:dyDescent="0.25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x14ac:dyDescent="0.25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x14ac:dyDescent="0.25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x14ac:dyDescent="0.25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x14ac:dyDescent="0.25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x14ac:dyDescent="0.25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x14ac:dyDescent="0.25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x14ac:dyDescent="0.25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x14ac:dyDescent="0.25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x14ac:dyDescent="0.25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x14ac:dyDescent="0.25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x14ac:dyDescent="0.25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x14ac:dyDescent="0.25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x14ac:dyDescent="0.25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x14ac:dyDescent="0.25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x14ac:dyDescent="0.25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x14ac:dyDescent="0.25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x14ac:dyDescent="0.25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x14ac:dyDescent="0.25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x14ac:dyDescent="0.25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x14ac:dyDescent="0.25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x14ac:dyDescent="0.25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x14ac:dyDescent="0.25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x14ac:dyDescent="0.25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x14ac:dyDescent="0.25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x14ac:dyDescent="0.25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x14ac:dyDescent="0.25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x14ac:dyDescent="0.25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x14ac:dyDescent="0.25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x14ac:dyDescent="0.25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x14ac:dyDescent="0.25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x14ac:dyDescent="0.25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x14ac:dyDescent="0.25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x14ac:dyDescent="0.25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x14ac:dyDescent="0.25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x14ac:dyDescent="0.25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.75" x14ac:dyDescent="0.25">
      <c r="A1001" s="1"/>
      <c r="B1001" s="1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5.75" x14ac:dyDescent="0.25">
      <c r="A1002" s="1"/>
      <c r="B1002" s="1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spans="1:26" ht="15.75" x14ac:dyDescent="0.25">
      <c r="A1003" s="1"/>
      <c r="B1003" s="1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spans="1:26" ht="15.75" x14ac:dyDescent="0.25">
      <c r="A1004" s="1"/>
      <c r="B1004" s="1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  <row r="1005" spans="1:26" ht="15.75" x14ac:dyDescent="0.25">
      <c r="A1005" s="1"/>
      <c r="B1005" s="1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</row>
    <row r="1006" spans="1:26" ht="15.75" x14ac:dyDescent="0.25">
      <c r="A1006" s="1"/>
      <c r="B1006" s="1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</row>
    <row r="1007" spans="1:26" ht="15.75" x14ac:dyDescent="0.25">
      <c r="A1007" s="1"/>
      <c r="B1007" s="1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</row>
    <row r="1008" spans="1:26" ht="15.75" x14ac:dyDescent="0.25">
      <c r="A1008" s="1"/>
      <c r="B1008" s="1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</row>
    <row r="1009" spans="1:26" ht="15.75" x14ac:dyDescent="0.25">
      <c r="A1009" s="1"/>
      <c r="B1009" s="1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</row>
    <row r="1010" spans="1:26" ht="15.75" x14ac:dyDescent="0.25">
      <c r="A1010" s="1"/>
      <c r="B1010" s="1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</row>
    <row r="1011" spans="1:26" ht="15.75" x14ac:dyDescent="0.25">
      <c r="A1011" s="1"/>
      <c r="B1011" s="1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</row>
    <row r="1012" spans="1:26" ht="15.75" x14ac:dyDescent="0.25">
      <c r="A1012" s="1"/>
      <c r="B1012" s="1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</row>
    <row r="1013" spans="1:26" ht="15.75" x14ac:dyDescent="0.25">
      <c r="A1013" s="1"/>
      <c r="B1013" s="1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</row>
    <row r="1014" spans="1:26" ht="15.75" x14ac:dyDescent="0.25">
      <c r="A1014" s="1"/>
      <c r="B1014" s="1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</row>
    <row r="1015" spans="1:26" ht="15.75" x14ac:dyDescent="0.25">
      <c r="A1015" s="1"/>
      <c r="B1015" s="1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</row>
    <row r="1016" spans="1:26" ht="15.75" x14ac:dyDescent="0.25">
      <c r="A1016" s="1"/>
      <c r="B1016" s="1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</row>
    <row r="1017" spans="1:26" ht="15.75" x14ac:dyDescent="0.25">
      <c r="A1017" s="1"/>
      <c r="B1017" s="1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</row>
  </sheetData>
  <sheetProtection algorithmName="SHA-512" hashValue="hItSxGZoo9pWJrtFvVzaMM0JKriGyy5cKRkl0AXbhbObOK+tK8z2sVFXew8KM22o4LAOV9hk6HYAQ6wMtT7ZUw==" saltValue="uwSZrAjdpA9MSA5yhyDm9w==" spinCount="100000" sheet="1" objects="1" scenarios="1"/>
  <protectedRanges>
    <protectedRange algorithmName="SHA-512" hashValue="aDt77IrpCeAl6rVmmctfa+N6jMtQh2t3V8zNhnoptJLzZB7hs1EYC2vZpCnF6bmxGtScW4g2/xqmixxxEnKReQ==" saltValue="/r6kcrjpe/Tzhg366Ptd4g==" spinCount="100000" sqref="A21:B33" name="Range2"/>
    <protectedRange algorithmName="SHA-512" hashValue="qLzOQN1nPGu8LZBG9jGArgxTWqJsL46ZG0ywVIJkv+KDP01oFjWYjRUFwbTpCMC6DSOFM0F9jerCWMNnXJKnAw==" saltValue="eoSS9t4nFfElRzIr8vz9CA==" spinCount="100000" sqref="A2:A18" name="Range1"/>
  </protectedRanges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B6919CF-F600-46AA-AA3D-FFFAE618A55A}">
          <x14:formula1>
            <xm:f>Values!$A$2:$A$5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AD3D-362F-4C73-B250-46E0FDF009AD}">
  <dimension ref="A1:Z3"/>
  <sheetViews>
    <sheetView workbookViewId="0">
      <selection activeCell="B3" sqref="B3"/>
    </sheetView>
  </sheetViews>
  <sheetFormatPr defaultColWidth="12.7109375" defaultRowHeight="15.75" customHeight="1" x14ac:dyDescent="0.25"/>
  <cols>
    <col min="1" max="16384" width="12.7109375" style="25"/>
  </cols>
  <sheetData>
    <row r="1" spans="1:26" x14ac:dyDescent="0.25">
      <c r="A1" s="21" t="s">
        <v>6</v>
      </c>
      <c r="B1" s="22">
        <f>MAX('Form (days)'!B7,Values!K1)</f>
        <v>45658</v>
      </c>
      <c r="C1" s="23"/>
      <c r="D1" s="23"/>
      <c r="E1" s="24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x14ac:dyDescent="0.25">
      <c r="A2" s="21" t="s">
        <v>7</v>
      </c>
      <c r="B2" s="22">
        <f>MIN('Form (days)'!B8,Values!K2)</f>
        <v>46022</v>
      </c>
      <c r="C2" s="23"/>
      <c r="D2" s="23"/>
      <c r="E2" s="24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x14ac:dyDescent="0.25">
      <c r="A3" s="21" t="s">
        <v>33</v>
      </c>
      <c r="B3" s="23">
        <f>B2-B1+1</f>
        <v>365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</sheetData>
  <sheetProtection algorithmName="SHA-512" hashValue="EHZJpUt3iVFprt4TiyreNEU0M1BI2rCtsZgn5otOyzldhP12a2BpYypJsnQ7pNSyGqYJruYjzBASLHJBsktbAA==" saltValue="f4GoZEe6m+mp7EOvoqz08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5EC5-092B-474E-BC91-961B84DDF9E1}">
  <dimension ref="A1:Y999"/>
  <sheetViews>
    <sheetView workbookViewId="0">
      <selection activeCell="B6" sqref="B6"/>
    </sheetView>
  </sheetViews>
  <sheetFormatPr defaultColWidth="12.7109375" defaultRowHeight="15" x14ac:dyDescent="0.25"/>
  <cols>
    <col min="1" max="16384" width="12.7109375" style="25"/>
  </cols>
  <sheetData>
    <row r="1" spans="1:25" ht="15.75" customHeight="1" x14ac:dyDescent="0.25">
      <c r="A1" s="26" t="s">
        <v>6</v>
      </c>
      <c r="B1" s="27">
        <f>MAX('Form (hours)'!B7,Values!K1)</f>
        <v>45658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5">
      <c r="A2" s="26" t="s">
        <v>7</v>
      </c>
      <c r="B2" s="27">
        <f>MIN('Form (hours)'!B8,Values!K2)</f>
        <v>46022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5.75" customHeight="1" x14ac:dyDescent="0.25">
      <c r="A3" s="26" t="s">
        <v>33</v>
      </c>
      <c r="B3" s="28">
        <f>B2-B1+1</f>
        <v>365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x14ac:dyDescent="0.25">
      <c r="A6" s="30" t="s">
        <v>34</v>
      </c>
      <c r="B6" s="29">
        <f>'Form (hours)'!B10-'Form (hours)'!B18</f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1:25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spans="1:25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5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5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5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spans="1:25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spans="1:25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25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25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25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25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25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25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25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25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25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spans="1:25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spans="1:25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spans="1:25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spans="1:25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spans="1:25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spans="1:25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spans="1:25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spans="1:25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25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25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spans="1:25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25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25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25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25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25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25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25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25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25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25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</row>
    <row r="201" spans="1:25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5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</row>
    <row r="203" spans="1:25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</row>
    <row r="204" spans="1:25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</row>
    <row r="205" spans="1:25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</row>
    <row r="206" spans="1:25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</row>
    <row r="207" spans="1:25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</row>
    <row r="208" spans="1:25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</row>
    <row r="209" spans="1:25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5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</row>
    <row r="211" spans="1:25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</row>
    <row r="212" spans="1:25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</row>
    <row r="213" spans="1:25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</row>
    <row r="214" spans="1:25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</row>
    <row r="215" spans="1:25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</row>
    <row r="216" spans="1:25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</row>
    <row r="217" spans="1:25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</row>
    <row r="218" spans="1:25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</row>
    <row r="219" spans="1:25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</row>
    <row r="220" spans="1:25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</row>
    <row r="221" spans="1:25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</row>
    <row r="222" spans="1:25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</row>
    <row r="223" spans="1:25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</row>
    <row r="224" spans="1:25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</row>
    <row r="225" spans="1:25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</row>
    <row r="226" spans="1:25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</row>
    <row r="227" spans="1:25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</row>
    <row r="228" spans="1:25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</row>
    <row r="229" spans="1:25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</row>
    <row r="230" spans="1:25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</row>
    <row r="231" spans="1:25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</row>
    <row r="232" spans="1:25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</row>
    <row r="233" spans="1:25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</row>
    <row r="234" spans="1:25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</row>
    <row r="235" spans="1:25" x14ac:dyDescent="0.2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</row>
    <row r="236" spans="1:25" x14ac:dyDescent="0.2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</row>
    <row r="237" spans="1:25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</row>
    <row r="238" spans="1:25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</row>
    <row r="239" spans="1:25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</row>
    <row r="240" spans="1:25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</row>
    <row r="241" spans="1:25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</row>
    <row r="242" spans="1:25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</row>
    <row r="243" spans="1:25" x14ac:dyDescent="0.2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</row>
    <row r="244" spans="1:25" x14ac:dyDescent="0.2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</row>
    <row r="245" spans="1:25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</row>
    <row r="246" spans="1:25" x14ac:dyDescent="0.2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</row>
    <row r="247" spans="1:25" x14ac:dyDescent="0.2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</row>
    <row r="248" spans="1:25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</row>
    <row r="249" spans="1:25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</row>
    <row r="250" spans="1:25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</row>
    <row r="251" spans="1:25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</row>
    <row r="252" spans="1:25" x14ac:dyDescent="0.2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</row>
    <row r="253" spans="1:25" x14ac:dyDescent="0.2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</row>
    <row r="254" spans="1:25" x14ac:dyDescent="0.2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</row>
    <row r="255" spans="1:25" x14ac:dyDescent="0.2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</row>
    <row r="256" spans="1:25" x14ac:dyDescent="0.2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</row>
    <row r="257" spans="1:25" x14ac:dyDescent="0.2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</row>
    <row r="258" spans="1:25" x14ac:dyDescent="0.2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</row>
    <row r="259" spans="1:25" x14ac:dyDescent="0.2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</row>
    <row r="260" spans="1:25" x14ac:dyDescent="0.2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</row>
    <row r="261" spans="1:25" x14ac:dyDescent="0.2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</row>
    <row r="262" spans="1:25" x14ac:dyDescent="0.2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</row>
    <row r="263" spans="1:25" x14ac:dyDescent="0.2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</row>
    <row r="264" spans="1:25" x14ac:dyDescent="0.2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</row>
    <row r="265" spans="1:25" x14ac:dyDescent="0.2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</row>
    <row r="266" spans="1:25" x14ac:dyDescent="0.2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</row>
    <row r="267" spans="1:25" x14ac:dyDescent="0.2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</row>
    <row r="268" spans="1:25" x14ac:dyDescent="0.2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</row>
    <row r="269" spans="1:25" x14ac:dyDescent="0.2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</row>
    <row r="270" spans="1:25" x14ac:dyDescent="0.2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pans="1:25" x14ac:dyDescent="0.2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</row>
    <row r="272" spans="1:25" x14ac:dyDescent="0.2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</row>
    <row r="273" spans="1:25" x14ac:dyDescent="0.25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</row>
    <row r="274" spans="1:25" x14ac:dyDescent="0.25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</row>
    <row r="275" spans="1:25" x14ac:dyDescent="0.2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</row>
    <row r="276" spans="1:25" x14ac:dyDescent="0.25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</row>
    <row r="277" spans="1:25" x14ac:dyDescent="0.25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</row>
    <row r="278" spans="1:25" x14ac:dyDescent="0.25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</row>
    <row r="279" spans="1:25" x14ac:dyDescent="0.25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</row>
    <row r="280" spans="1:25" x14ac:dyDescent="0.25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</row>
    <row r="281" spans="1:25" x14ac:dyDescent="0.25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</row>
    <row r="282" spans="1:25" x14ac:dyDescent="0.25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</row>
    <row r="283" spans="1:25" x14ac:dyDescent="0.25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</row>
    <row r="284" spans="1:25" x14ac:dyDescent="0.25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</row>
    <row r="285" spans="1:25" x14ac:dyDescent="0.2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</row>
    <row r="286" spans="1:25" x14ac:dyDescent="0.25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</row>
    <row r="287" spans="1:25" x14ac:dyDescent="0.25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</row>
    <row r="288" spans="1:25" x14ac:dyDescent="0.25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</row>
    <row r="289" spans="1:25" x14ac:dyDescent="0.25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</row>
    <row r="290" spans="1:25" x14ac:dyDescent="0.25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</row>
    <row r="291" spans="1:25" x14ac:dyDescent="0.25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</row>
    <row r="292" spans="1:25" x14ac:dyDescent="0.25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</row>
    <row r="293" spans="1:25" x14ac:dyDescent="0.25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</row>
    <row r="294" spans="1:25" x14ac:dyDescent="0.25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</row>
    <row r="295" spans="1:25" x14ac:dyDescent="0.25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</row>
    <row r="296" spans="1:25" x14ac:dyDescent="0.25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</row>
    <row r="297" spans="1:25" x14ac:dyDescent="0.25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</row>
    <row r="298" spans="1:25" x14ac:dyDescent="0.25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</row>
    <row r="299" spans="1:25" x14ac:dyDescent="0.25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</row>
    <row r="300" spans="1:25" x14ac:dyDescent="0.25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</row>
    <row r="301" spans="1:25" x14ac:dyDescent="0.25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</row>
    <row r="302" spans="1:25" x14ac:dyDescent="0.25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1:25" x14ac:dyDescent="0.25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</row>
    <row r="304" spans="1:25" x14ac:dyDescent="0.25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</row>
    <row r="305" spans="1:25" x14ac:dyDescent="0.2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1:25" x14ac:dyDescent="0.25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</row>
    <row r="307" spans="1:25" x14ac:dyDescent="0.25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</row>
    <row r="308" spans="1:25" x14ac:dyDescent="0.25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</row>
    <row r="309" spans="1:25" x14ac:dyDescent="0.25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</row>
    <row r="310" spans="1:25" x14ac:dyDescent="0.25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</row>
    <row r="311" spans="1:25" x14ac:dyDescent="0.25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</row>
    <row r="312" spans="1:25" x14ac:dyDescent="0.25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</row>
    <row r="313" spans="1:25" x14ac:dyDescent="0.25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</row>
    <row r="314" spans="1:25" x14ac:dyDescent="0.25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</row>
    <row r="315" spans="1:25" x14ac:dyDescent="0.2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</row>
    <row r="316" spans="1:25" x14ac:dyDescent="0.25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</row>
    <row r="317" spans="1:25" x14ac:dyDescent="0.25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1:25" x14ac:dyDescent="0.25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</row>
    <row r="319" spans="1:25" x14ac:dyDescent="0.25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</row>
    <row r="320" spans="1:25" x14ac:dyDescent="0.25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</row>
    <row r="321" spans="1:25" x14ac:dyDescent="0.25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</row>
    <row r="322" spans="1:25" x14ac:dyDescent="0.25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</row>
    <row r="323" spans="1:25" x14ac:dyDescent="0.25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1:25" x14ac:dyDescent="0.25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1:25" x14ac:dyDescent="0.2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1:25" x14ac:dyDescent="0.25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1:25" x14ac:dyDescent="0.25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1:25" x14ac:dyDescent="0.25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1:25" x14ac:dyDescent="0.25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1:25" x14ac:dyDescent="0.25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1:25" x14ac:dyDescent="0.25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1:25" x14ac:dyDescent="0.25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1:25" x14ac:dyDescent="0.25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1:25" x14ac:dyDescent="0.25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1:25" x14ac:dyDescent="0.2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1:25" x14ac:dyDescent="0.25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1:25" x14ac:dyDescent="0.25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1:25" x14ac:dyDescent="0.25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1:25" x14ac:dyDescent="0.25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1:25" x14ac:dyDescent="0.25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1:25" x14ac:dyDescent="0.25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1:25" x14ac:dyDescent="0.25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1:25" x14ac:dyDescent="0.25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1:25" x14ac:dyDescent="0.25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1:25" x14ac:dyDescent="0.2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1:25" x14ac:dyDescent="0.25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1:25" x14ac:dyDescent="0.25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1:25" x14ac:dyDescent="0.25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1:25" x14ac:dyDescent="0.25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1:25" x14ac:dyDescent="0.25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1:25" x14ac:dyDescent="0.25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1:25" x14ac:dyDescent="0.25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1:25" x14ac:dyDescent="0.25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</row>
    <row r="354" spans="1:25" x14ac:dyDescent="0.2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</row>
    <row r="355" spans="1:25" x14ac:dyDescent="0.2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</row>
    <row r="356" spans="1:25" x14ac:dyDescent="0.25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</row>
    <row r="357" spans="1:25" x14ac:dyDescent="0.25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</row>
    <row r="358" spans="1:25" x14ac:dyDescent="0.25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</row>
    <row r="359" spans="1:25" x14ac:dyDescent="0.25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</row>
    <row r="360" spans="1:25" x14ac:dyDescent="0.25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</row>
    <row r="361" spans="1:25" x14ac:dyDescent="0.25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</row>
    <row r="362" spans="1:25" x14ac:dyDescent="0.25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</row>
    <row r="363" spans="1:25" x14ac:dyDescent="0.25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</row>
    <row r="364" spans="1:25" x14ac:dyDescent="0.25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</row>
    <row r="365" spans="1:25" x14ac:dyDescent="0.2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</row>
    <row r="366" spans="1:25" x14ac:dyDescent="0.25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</row>
    <row r="367" spans="1:25" x14ac:dyDescent="0.25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</row>
    <row r="368" spans="1:25" x14ac:dyDescent="0.25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</row>
    <row r="369" spans="1:25" x14ac:dyDescent="0.25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</row>
    <row r="370" spans="1:25" x14ac:dyDescent="0.25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</row>
    <row r="371" spans="1:25" x14ac:dyDescent="0.25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</row>
    <row r="372" spans="1:25" x14ac:dyDescent="0.25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</row>
    <row r="373" spans="1:25" x14ac:dyDescent="0.25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</row>
    <row r="374" spans="1:25" x14ac:dyDescent="0.25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</row>
    <row r="375" spans="1:25" x14ac:dyDescent="0.2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</row>
    <row r="376" spans="1:25" x14ac:dyDescent="0.25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</row>
    <row r="377" spans="1:25" x14ac:dyDescent="0.25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</row>
    <row r="378" spans="1:25" x14ac:dyDescent="0.25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</row>
    <row r="379" spans="1:25" x14ac:dyDescent="0.25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</row>
    <row r="380" spans="1:25" x14ac:dyDescent="0.25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</row>
    <row r="381" spans="1:25" x14ac:dyDescent="0.25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</row>
    <row r="382" spans="1:25" x14ac:dyDescent="0.25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</row>
    <row r="383" spans="1:25" x14ac:dyDescent="0.25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</row>
    <row r="384" spans="1:25" x14ac:dyDescent="0.25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</row>
    <row r="385" spans="1:25" x14ac:dyDescent="0.2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</row>
    <row r="386" spans="1:25" x14ac:dyDescent="0.25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</row>
    <row r="387" spans="1:25" x14ac:dyDescent="0.25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</row>
    <row r="388" spans="1:25" x14ac:dyDescent="0.2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</row>
    <row r="389" spans="1:25" x14ac:dyDescent="0.25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</row>
    <row r="390" spans="1:25" x14ac:dyDescent="0.25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</row>
    <row r="391" spans="1:25" x14ac:dyDescent="0.25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</row>
    <row r="392" spans="1:25" x14ac:dyDescent="0.25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</row>
    <row r="393" spans="1:25" x14ac:dyDescent="0.25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</row>
    <row r="394" spans="1:25" x14ac:dyDescent="0.2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</row>
    <row r="395" spans="1:25" x14ac:dyDescent="0.2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</row>
    <row r="396" spans="1:25" x14ac:dyDescent="0.25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</row>
    <row r="397" spans="1:25" x14ac:dyDescent="0.25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</row>
    <row r="398" spans="1:25" x14ac:dyDescent="0.25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</row>
    <row r="399" spans="1:25" x14ac:dyDescent="0.25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</row>
    <row r="400" spans="1:25" x14ac:dyDescent="0.25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</row>
    <row r="401" spans="1:25" x14ac:dyDescent="0.25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</row>
    <row r="402" spans="1:25" x14ac:dyDescent="0.25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</row>
    <row r="403" spans="1:25" x14ac:dyDescent="0.25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</row>
    <row r="404" spans="1:25" x14ac:dyDescent="0.25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</row>
    <row r="405" spans="1:25" x14ac:dyDescent="0.2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</row>
    <row r="406" spans="1:25" x14ac:dyDescent="0.25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</row>
    <row r="407" spans="1:25" x14ac:dyDescent="0.25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</row>
    <row r="408" spans="1:25" x14ac:dyDescent="0.25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</row>
    <row r="409" spans="1:25" x14ac:dyDescent="0.25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</row>
    <row r="410" spans="1:25" x14ac:dyDescent="0.25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</row>
    <row r="411" spans="1:25" x14ac:dyDescent="0.25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</row>
    <row r="412" spans="1:25" x14ac:dyDescent="0.25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</row>
    <row r="413" spans="1:25" x14ac:dyDescent="0.25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</row>
    <row r="414" spans="1:25" x14ac:dyDescent="0.25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</row>
    <row r="415" spans="1:25" x14ac:dyDescent="0.2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</row>
    <row r="416" spans="1:25" x14ac:dyDescent="0.25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</row>
    <row r="417" spans="1:25" x14ac:dyDescent="0.25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</row>
    <row r="418" spans="1:25" x14ac:dyDescent="0.25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</row>
    <row r="419" spans="1:25" x14ac:dyDescent="0.25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</row>
    <row r="420" spans="1:25" x14ac:dyDescent="0.25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</row>
    <row r="421" spans="1:25" x14ac:dyDescent="0.25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</row>
    <row r="422" spans="1:25" x14ac:dyDescent="0.25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</row>
    <row r="423" spans="1:25" x14ac:dyDescent="0.2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</row>
    <row r="424" spans="1:25" x14ac:dyDescent="0.25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</row>
    <row r="425" spans="1:25" x14ac:dyDescent="0.2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</row>
    <row r="426" spans="1:25" x14ac:dyDescent="0.25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</row>
    <row r="427" spans="1:25" x14ac:dyDescent="0.25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</row>
    <row r="428" spans="1:25" x14ac:dyDescent="0.25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</row>
    <row r="429" spans="1:25" x14ac:dyDescent="0.25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</row>
    <row r="430" spans="1:25" x14ac:dyDescent="0.25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</row>
    <row r="431" spans="1:25" x14ac:dyDescent="0.25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</row>
    <row r="432" spans="1:25" x14ac:dyDescent="0.25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</row>
    <row r="433" spans="1:25" x14ac:dyDescent="0.25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</row>
    <row r="434" spans="1:25" x14ac:dyDescent="0.25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</row>
    <row r="435" spans="1:25" x14ac:dyDescent="0.2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</row>
    <row r="436" spans="1:25" x14ac:dyDescent="0.25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</row>
    <row r="437" spans="1:25" x14ac:dyDescent="0.25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</row>
    <row r="438" spans="1:25" x14ac:dyDescent="0.25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</row>
    <row r="439" spans="1:25" x14ac:dyDescent="0.2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</row>
    <row r="440" spans="1:25" x14ac:dyDescent="0.25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</row>
    <row r="441" spans="1:25" x14ac:dyDescent="0.25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</row>
    <row r="442" spans="1:25" x14ac:dyDescent="0.25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</row>
    <row r="443" spans="1:25" x14ac:dyDescent="0.25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</row>
    <row r="444" spans="1:25" x14ac:dyDescent="0.25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</row>
    <row r="445" spans="1:25" x14ac:dyDescent="0.2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</row>
    <row r="446" spans="1:25" x14ac:dyDescent="0.25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</row>
    <row r="447" spans="1:25" x14ac:dyDescent="0.2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</row>
    <row r="448" spans="1:25" x14ac:dyDescent="0.25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</row>
    <row r="449" spans="1:25" x14ac:dyDescent="0.25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</row>
    <row r="450" spans="1:25" x14ac:dyDescent="0.25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</row>
    <row r="451" spans="1:25" x14ac:dyDescent="0.25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</row>
    <row r="452" spans="1:25" x14ac:dyDescent="0.25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</row>
    <row r="453" spans="1:25" x14ac:dyDescent="0.25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</row>
    <row r="454" spans="1:25" x14ac:dyDescent="0.25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</row>
    <row r="455" spans="1:25" x14ac:dyDescent="0.2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</row>
    <row r="456" spans="1:25" x14ac:dyDescent="0.25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</row>
    <row r="457" spans="1:25" x14ac:dyDescent="0.25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</row>
    <row r="458" spans="1:25" x14ac:dyDescent="0.25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</row>
    <row r="459" spans="1:25" x14ac:dyDescent="0.25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</row>
    <row r="460" spans="1:25" x14ac:dyDescent="0.25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</row>
    <row r="461" spans="1:25" x14ac:dyDescent="0.25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</row>
    <row r="462" spans="1:25" x14ac:dyDescent="0.25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</row>
    <row r="463" spans="1:25" x14ac:dyDescent="0.25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</row>
    <row r="464" spans="1:25" x14ac:dyDescent="0.25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</row>
    <row r="465" spans="1:25" x14ac:dyDescent="0.2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</row>
    <row r="466" spans="1:25" x14ac:dyDescent="0.25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</row>
    <row r="467" spans="1:25" x14ac:dyDescent="0.25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</row>
    <row r="468" spans="1:25" x14ac:dyDescent="0.25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</row>
    <row r="469" spans="1:25" x14ac:dyDescent="0.25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</row>
    <row r="470" spans="1:25" x14ac:dyDescent="0.25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</row>
    <row r="471" spans="1:25" x14ac:dyDescent="0.25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</row>
    <row r="472" spans="1:25" x14ac:dyDescent="0.25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</row>
    <row r="473" spans="1:25" x14ac:dyDescent="0.25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</row>
    <row r="474" spans="1:25" x14ac:dyDescent="0.25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</row>
    <row r="475" spans="1:25" x14ac:dyDescent="0.2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</row>
    <row r="476" spans="1:25" x14ac:dyDescent="0.25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</row>
    <row r="477" spans="1:25" x14ac:dyDescent="0.25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</row>
    <row r="478" spans="1:25" x14ac:dyDescent="0.25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</row>
    <row r="479" spans="1:25" x14ac:dyDescent="0.25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</row>
    <row r="480" spans="1:25" x14ac:dyDescent="0.25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</row>
    <row r="481" spans="1:25" x14ac:dyDescent="0.25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</row>
    <row r="482" spans="1:25" x14ac:dyDescent="0.25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</row>
    <row r="483" spans="1:25" x14ac:dyDescent="0.25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</row>
    <row r="484" spans="1:25" x14ac:dyDescent="0.25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</row>
    <row r="485" spans="1:25" x14ac:dyDescent="0.2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</row>
    <row r="486" spans="1:25" x14ac:dyDescent="0.25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</row>
    <row r="487" spans="1:25" x14ac:dyDescent="0.25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</row>
    <row r="488" spans="1:25" x14ac:dyDescent="0.25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</row>
    <row r="489" spans="1:25" x14ac:dyDescent="0.25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</row>
    <row r="490" spans="1:25" x14ac:dyDescent="0.25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</row>
    <row r="491" spans="1:25" x14ac:dyDescent="0.25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</row>
    <row r="492" spans="1:25" x14ac:dyDescent="0.25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</row>
    <row r="493" spans="1:25" x14ac:dyDescent="0.25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</row>
    <row r="494" spans="1:25" x14ac:dyDescent="0.25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</row>
    <row r="495" spans="1:25" x14ac:dyDescent="0.2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</row>
    <row r="496" spans="1:25" x14ac:dyDescent="0.25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</row>
    <row r="497" spans="1:25" x14ac:dyDescent="0.25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</row>
    <row r="498" spans="1:25" x14ac:dyDescent="0.25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</row>
    <row r="499" spans="1:25" x14ac:dyDescent="0.25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</row>
    <row r="500" spans="1:25" x14ac:dyDescent="0.25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</row>
    <row r="501" spans="1:25" x14ac:dyDescent="0.25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</row>
    <row r="502" spans="1:25" x14ac:dyDescent="0.25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</row>
    <row r="503" spans="1:25" x14ac:dyDescent="0.25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</row>
    <row r="504" spans="1:25" x14ac:dyDescent="0.25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</row>
    <row r="505" spans="1:25" x14ac:dyDescent="0.2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</row>
    <row r="506" spans="1:25" x14ac:dyDescent="0.25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</row>
    <row r="507" spans="1:25" x14ac:dyDescent="0.25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</row>
    <row r="508" spans="1:25" x14ac:dyDescent="0.25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</row>
    <row r="509" spans="1:25" x14ac:dyDescent="0.25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</row>
    <row r="510" spans="1:25" x14ac:dyDescent="0.25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</row>
    <row r="511" spans="1:25" x14ac:dyDescent="0.25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</row>
    <row r="512" spans="1:25" x14ac:dyDescent="0.25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</row>
    <row r="513" spans="1:25" x14ac:dyDescent="0.25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</row>
    <row r="514" spans="1:25" x14ac:dyDescent="0.25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</row>
    <row r="515" spans="1:25" x14ac:dyDescent="0.2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</row>
    <row r="516" spans="1:25" x14ac:dyDescent="0.25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</row>
    <row r="517" spans="1:25" x14ac:dyDescent="0.25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</row>
    <row r="518" spans="1:25" x14ac:dyDescent="0.25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</row>
    <row r="519" spans="1:25" x14ac:dyDescent="0.25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</row>
    <row r="520" spans="1:25" x14ac:dyDescent="0.25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</row>
    <row r="521" spans="1:25" x14ac:dyDescent="0.25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</row>
    <row r="522" spans="1:25" x14ac:dyDescent="0.25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</row>
    <row r="523" spans="1:25" x14ac:dyDescent="0.25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</row>
    <row r="524" spans="1:25" x14ac:dyDescent="0.25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</row>
    <row r="525" spans="1:25" x14ac:dyDescent="0.2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</row>
    <row r="526" spans="1:25" x14ac:dyDescent="0.2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</row>
    <row r="527" spans="1:25" x14ac:dyDescent="0.2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</row>
    <row r="528" spans="1:25" x14ac:dyDescent="0.2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</row>
    <row r="529" spans="1:25" x14ac:dyDescent="0.2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</row>
    <row r="530" spans="1:25" x14ac:dyDescent="0.2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</row>
    <row r="531" spans="1:25" x14ac:dyDescent="0.2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</row>
    <row r="532" spans="1:25" x14ac:dyDescent="0.2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</row>
    <row r="533" spans="1:25" x14ac:dyDescent="0.2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</row>
    <row r="534" spans="1:25" x14ac:dyDescent="0.2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</row>
    <row r="535" spans="1:25" x14ac:dyDescent="0.2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</row>
    <row r="536" spans="1:25" x14ac:dyDescent="0.2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</row>
    <row r="537" spans="1:25" x14ac:dyDescent="0.2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</row>
    <row r="538" spans="1:25" x14ac:dyDescent="0.2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</row>
    <row r="539" spans="1:25" x14ac:dyDescent="0.2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</row>
    <row r="540" spans="1:25" x14ac:dyDescent="0.2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</row>
    <row r="541" spans="1:25" x14ac:dyDescent="0.2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</row>
    <row r="542" spans="1:25" x14ac:dyDescent="0.2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</row>
    <row r="543" spans="1:25" x14ac:dyDescent="0.2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</row>
    <row r="544" spans="1:25" x14ac:dyDescent="0.2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</row>
    <row r="545" spans="1:25" x14ac:dyDescent="0.2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</row>
    <row r="546" spans="1:25" x14ac:dyDescent="0.2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</row>
    <row r="547" spans="1:25" x14ac:dyDescent="0.2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</row>
    <row r="548" spans="1:25" x14ac:dyDescent="0.2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</row>
    <row r="549" spans="1:25" x14ac:dyDescent="0.2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</row>
    <row r="550" spans="1:25" x14ac:dyDescent="0.2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</row>
    <row r="551" spans="1:25" x14ac:dyDescent="0.2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</row>
    <row r="552" spans="1:25" x14ac:dyDescent="0.2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</row>
    <row r="553" spans="1:25" x14ac:dyDescent="0.2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</row>
    <row r="554" spans="1:25" x14ac:dyDescent="0.2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</row>
    <row r="555" spans="1:25" x14ac:dyDescent="0.2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</row>
    <row r="556" spans="1:25" x14ac:dyDescent="0.2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</row>
    <row r="557" spans="1:25" x14ac:dyDescent="0.2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</row>
    <row r="558" spans="1:25" x14ac:dyDescent="0.2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</row>
    <row r="559" spans="1:25" x14ac:dyDescent="0.2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</row>
    <row r="560" spans="1:25" x14ac:dyDescent="0.2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</row>
    <row r="561" spans="1:25" x14ac:dyDescent="0.2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</row>
    <row r="562" spans="1:25" x14ac:dyDescent="0.2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</row>
    <row r="563" spans="1:25" x14ac:dyDescent="0.2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</row>
    <row r="564" spans="1:25" x14ac:dyDescent="0.2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</row>
    <row r="565" spans="1:25" x14ac:dyDescent="0.2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</row>
    <row r="566" spans="1:25" x14ac:dyDescent="0.2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</row>
    <row r="567" spans="1:25" x14ac:dyDescent="0.2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</row>
    <row r="568" spans="1:25" x14ac:dyDescent="0.2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</row>
    <row r="569" spans="1:25" x14ac:dyDescent="0.2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</row>
    <row r="570" spans="1:25" x14ac:dyDescent="0.2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</row>
    <row r="571" spans="1:25" x14ac:dyDescent="0.2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</row>
    <row r="572" spans="1:25" x14ac:dyDescent="0.2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</row>
    <row r="573" spans="1:25" x14ac:dyDescent="0.2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</row>
    <row r="574" spans="1:25" x14ac:dyDescent="0.2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</row>
    <row r="575" spans="1:25" x14ac:dyDescent="0.2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</row>
    <row r="576" spans="1:25" x14ac:dyDescent="0.2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</row>
    <row r="577" spans="1:25" x14ac:dyDescent="0.2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</row>
    <row r="578" spans="1:25" x14ac:dyDescent="0.2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</row>
    <row r="579" spans="1:25" x14ac:dyDescent="0.2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</row>
    <row r="580" spans="1:25" x14ac:dyDescent="0.2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</row>
    <row r="581" spans="1:25" x14ac:dyDescent="0.2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</row>
    <row r="582" spans="1:25" x14ac:dyDescent="0.2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</row>
    <row r="583" spans="1:25" x14ac:dyDescent="0.2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</row>
    <row r="584" spans="1:25" x14ac:dyDescent="0.2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</row>
    <row r="585" spans="1:25" x14ac:dyDescent="0.2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</row>
    <row r="586" spans="1:25" x14ac:dyDescent="0.2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</row>
    <row r="587" spans="1:25" x14ac:dyDescent="0.2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</row>
    <row r="588" spans="1:25" x14ac:dyDescent="0.2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</row>
    <row r="589" spans="1:25" x14ac:dyDescent="0.2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</row>
    <row r="590" spans="1:25" x14ac:dyDescent="0.2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</row>
    <row r="591" spans="1:25" x14ac:dyDescent="0.2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</row>
    <row r="592" spans="1:25" x14ac:dyDescent="0.2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</row>
    <row r="593" spans="1:25" x14ac:dyDescent="0.2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</row>
    <row r="594" spans="1:25" x14ac:dyDescent="0.2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</row>
    <row r="595" spans="1:25" x14ac:dyDescent="0.2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</row>
    <row r="596" spans="1:25" x14ac:dyDescent="0.2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</row>
    <row r="597" spans="1:25" x14ac:dyDescent="0.2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</row>
    <row r="598" spans="1:25" x14ac:dyDescent="0.2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</row>
    <row r="599" spans="1:25" x14ac:dyDescent="0.2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</row>
    <row r="600" spans="1:25" x14ac:dyDescent="0.2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</row>
    <row r="601" spans="1:25" x14ac:dyDescent="0.2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</row>
    <row r="602" spans="1:25" x14ac:dyDescent="0.2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</row>
    <row r="603" spans="1:25" x14ac:dyDescent="0.2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</row>
    <row r="604" spans="1:25" x14ac:dyDescent="0.2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</row>
    <row r="605" spans="1:25" x14ac:dyDescent="0.2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</row>
    <row r="606" spans="1:25" x14ac:dyDescent="0.2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</row>
    <row r="607" spans="1:25" x14ac:dyDescent="0.2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</row>
    <row r="608" spans="1:25" x14ac:dyDescent="0.2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</row>
    <row r="609" spans="1:25" x14ac:dyDescent="0.2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</row>
    <row r="610" spans="1:25" x14ac:dyDescent="0.2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</row>
    <row r="611" spans="1:25" x14ac:dyDescent="0.2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</row>
    <row r="612" spans="1:25" x14ac:dyDescent="0.2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</row>
    <row r="613" spans="1:25" x14ac:dyDescent="0.2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</row>
    <row r="614" spans="1:25" x14ac:dyDescent="0.2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</row>
    <row r="615" spans="1:25" x14ac:dyDescent="0.2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</row>
    <row r="616" spans="1:25" x14ac:dyDescent="0.2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</row>
    <row r="617" spans="1:25" x14ac:dyDescent="0.2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</row>
    <row r="618" spans="1:25" x14ac:dyDescent="0.2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</row>
    <row r="619" spans="1:25" x14ac:dyDescent="0.2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</row>
    <row r="620" spans="1:25" x14ac:dyDescent="0.2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</row>
    <row r="621" spans="1:25" x14ac:dyDescent="0.2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</row>
    <row r="622" spans="1:25" x14ac:dyDescent="0.2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</row>
    <row r="623" spans="1:25" x14ac:dyDescent="0.2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</row>
    <row r="624" spans="1:25" x14ac:dyDescent="0.2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</row>
    <row r="625" spans="1:25" x14ac:dyDescent="0.2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</row>
    <row r="626" spans="1:25" x14ac:dyDescent="0.2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</row>
    <row r="627" spans="1:25" x14ac:dyDescent="0.2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</row>
    <row r="628" spans="1:25" x14ac:dyDescent="0.2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</row>
    <row r="629" spans="1:25" x14ac:dyDescent="0.2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</row>
    <row r="630" spans="1:25" x14ac:dyDescent="0.2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</row>
    <row r="631" spans="1:25" x14ac:dyDescent="0.2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</row>
    <row r="632" spans="1:25" x14ac:dyDescent="0.2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</row>
    <row r="633" spans="1:25" x14ac:dyDescent="0.2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</row>
    <row r="634" spans="1:25" x14ac:dyDescent="0.2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</row>
    <row r="635" spans="1:25" x14ac:dyDescent="0.2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</row>
    <row r="636" spans="1:25" x14ac:dyDescent="0.2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</row>
    <row r="637" spans="1:25" x14ac:dyDescent="0.2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</row>
    <row r="638" spans="1:25" x14ac:dyDescent="0.2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</row>
    <row r="639" spans="1:25" x14ac:dyDescent="0.2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</row>
    <row r="640" spans="1:25" x14ac:dyDescent="0.2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</row>
    <row r="641" spans="1:25" x14ac:dyDescent="0.2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</row>
    <row r="642" spans="1:25" x14ac:dyDescent="0.2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</row>
    <row r="643" spans="1:25" x14ac:dyDescent="0.2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</row>
    <row r="644" spans="1:25" x14ac:dyDescent="0.2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</row>
    <row r="645" spans="1:25" x14ac:dyDescent="0.2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</row>
    <row r="646" spans="1:25" x14ac:dyDescent="0.2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</row>
    <row r="647" spans="1:25" x14ac:dyDescent="0.2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</row>
    <row r="648" spans="1:25" x14ac:dyDescent="0.2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</row>
    <row r="649" spans="1:25" x14ac:dyDescent="0.2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</row>
    <row r="650" spans="1:25" x14ac:dyDescent="0.2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</row>
    <row r="651" spans="1:25" x14ac:dyDescent="0.2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</row>
    <row r="652" spans="1:25" x14ac:dyDescent="0.2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</row>
    <row r="653" spans="1:25" x14ac:dyDescent="0.2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</row>
    <row r="654" spans="1:25" x14ac:dyDescent="0.2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</row>
    <row r="655" spans="1:25" x14ac:dyDescent="0.2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</row>
    <row r="656" spans="1:25" x14ac:dyDescent="0.2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</row>
    <row r="657" spans="1:25" x14ac:dyDescent="0.2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</row>
    <row r="658" spans="1:25" x14ac:dyDescent="0.2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</row>
    <row r="659" spans="1:25" x14ac:dyDescent="0.2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</row>
    <row r="660" spans="1:25" x14ac:dyDescent="0.2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</row>
    <row r="661" spans="1:25" x14ac:dyDescent="0.2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</row>
    <row r="662" spans="1:25" x14ac:dyDescent="0.2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</row>
    <row r="663" spans="1:25" x14ac:dyDescent="0.2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</row>
    <row r="664" spans="1:25" x14ac:dyDescent="0.2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</row>
    <row r="665" spans="1:25" x14ac:dyDescent="0.2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</row>
    <row r="666" spans="1:25" x14ac:dyDescent="0.2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</row>
    <row r="667" spans="1:25" x14ac:dyDescent="0.2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</row>
    <row r="668" spans="1:25" x14ac:dyDescent="0.2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</row>
    <row r="669" spans="1:25" x14ac:dyDescent="0.2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</row>
    <row r="670" spans="1:25" x14ac:dyDescent="0.2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</row>
    <row r="671" spans="1:25" x14ac:dyDescent="0.2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</row>
    <row r="672" spans="1:25" x14ac:dyDescent="0.2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</row>
    <row r="673" spans="1:25" x14ac:dyDescent="0.2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</row>
    <row r="674" spans="1:25" x14ac:dyDescent="0.2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</row>
    <row r="675" spans="1:25" x14ac:dyDescent="0.2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</row>
    <row r="676" spans="1:25" x14ac:dyDescent="0.2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</row>
    <row r="677" spans="1:25" x14ac:dyDescent="0.2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</row>
    <row r="678" spans="1:25" x14ac:dyDescent="0.2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</row>
    <row r="679" spans="1:25" x14ac:dyDescent="0.2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</row>
    <row r="680" spans="1:25" x14ac:dyDescent="0.2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</row>
    <row r="681" spans="1:25" x14ac:dyDescent="0.2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</row>
    <row r="682" spans="1:25" x14ac:dyDescent="0.2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</row>
    <row r="683" spans="1:25" x14ac:dyDescent="0.2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</row>
    <row r="684" spans="1:25" x14ac:dyDescent="0.2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</row>
    <row r="685" spans="1:25" x14ac:dyDescent="0.2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</row>
    <row r="686" spans="1:25" x14ac:dyDescent="0.2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</row>
    <row r="687" spans="1:25" x14ac:dyDescent="0.2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</row>
    <row r="688" spans="1:25" x14ac:dyDescent="0.2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</row>
    <row r="689" spans="1:25" x14ac:dyDescent="0.2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</row>
    <row r="690" spans="1:25" x14ac:dyDescent="0.2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</row>
    <row r="691" spans="1:25" x14ac:dyDescent="0.2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</row>
    <row r="692" spans="1:25" x14ac:dyDescent="0.2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</row>
    <row r="693" spans="1:25" x14ac:dyDescent="0.2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</row>
    <row r="694" spans="1:25" x14ac:dyDescent="0.2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</row>
    <row r="695" spans="1:25" x14ac:dyDescent="0.2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</row>
    <row r="696" spans="1:25" x14ac:dyDescent="0.2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</row>
    <row r="697" spans="1:25" x14ac:dyDescent="0.2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</row>
    <row r="698" spans="1:25" x14ac:dyDescent="0.2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</row>
    <row r="699" spans="1:25" x14ac:dyDescent="0.2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</row>
    <row r="700" spans="1:25" x14ac:dyDescent="0.2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</row>
    <row r="701" spans="1:25" x14ac:dyDescent="0.2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</row>
    <row r="702" spans="1:25" x14ac:dyDescent="0.2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</row>
    <row r="703" spans="1:25" x14ac:dyDescent="0.2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</row>
    <row r="704" spans="1:25" x14ac:dyDescent="0.2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</row>
    <row r="705" spans="1:25" x14ac:dyDescent="0.2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</row>
    <row r="706" spans="1:25" x14ac:dyDescent="0.2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</row>
    <row r="707" spans="1:25" x14ac:dyDescent="0.2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</row>
    <row r="708" spans="1:25" x14ac:dyDescent="0.2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</row>
    <row r="709" spans="1:25" x14ac:dyDescent="0.2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</row>
    <row r="710" spans="1:25" x14ac:dyDescent="0.2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</row>
    <row r="711" spans="1:25" x14ac:dyDescent="0.2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</row>
    <row r="712" spans="1:25" x14ac:dyDescent="0.2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</row>
    <row r="713" spans="1:25" x14ac:dyDescent="0.2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</row>
    <row r="714" spans="1:25" x14ac:dyDescent="0.2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</row>
    <row r="715" spans="1:25" x14ac:dyDescent="0.2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</row>
    <row r="716" spans="1:25" x14ac:dyDescent="0.2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</row>
    <row r="717" spans="1:25" x14ac:dyDescent="0.2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</row>
    <row r="718" spans="1:25" x14ac:dyDescent="0.2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</row>
    <row r="719" spans="1:25" x14ac:dyDescent="0.2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</row>
    <row r="720" spans="1:25" x14ac:dyDescent="0.2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</row>
    <row r="721" spans="1:25" x14ac:dyDescent="0.2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</row>
    <row r="722" spans="1:25" x14ac:dyDescent="0.2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</row>
    <row r="723" spans="1:25" x14ac:dyDescent="0.2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</row>
    <row r="724" spans="1:25" x14ac:dyDescent="0.2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</row>
    <row r="725" spans="1:25" x14ac:dyDescent="0.2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</row>
    <row r="726" spans="1:25" x14ac:dyDescent="0.2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</row>
    <row r="727" spans="1:25" x14ac:dyDescent="0.2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</row>
    <row r="728" spans="1:25" x14ac:dyDescent="0.25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</row>
    <row r="729" spans="1:25" x14ac:dyDescent="0.25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</row>
    <row r="730" spans="1:25" x14ac:dyDescent="0.25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</row>
    <row r="731" spans="1:25" x14ac:dyDescent="0.25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</row>
    <row r="732" spans="1:25" x14ac:dyDescent="0.25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</row>
    <row r="733" spans="1:25" x14ac:dyDescent="0.25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</row>
    <row r="734" spans="1:25" x14ac:dyDescent="0.25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</row>
    <row r="735" spans="1:25" x14ac:dyDescent="0.2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</row>
    <row r="736" spans="1:25" x14ac:dyDescent="0.25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</row>
    <row r="737" spans="1:25" x14ac:dyDescent="0.25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</row>
    <row r="738" spans="1:25" x14ac:dyDescent="0.25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</row>
    <row r="739" spans="1:25" x14ac:dyDescent="0.25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</row>
    <row r="740" spans="1:25" x14ac:dyDescent="0.25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</row>
    <row r="741" spans="1:25" x14ac:dyDescent="0.25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</row>
    <row r="742" spans="1:25" x14ac:dyDescent="0.25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</row>
    <row r="743" spans="1:25" x14ac:dyDescent="0.2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</row>
    <row r="744" spans="1:25" x14ac:dyDescent="0.2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</row>
    <row r="745" spans="1:25" x14ac:dyDescent="0.2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</row>
    <row r="746" spans="1:25" x14ac:dyDescent="0.25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</row>
    <row r="747" spans="1:25" x14ac:dyDescent="0.25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</row>
    <row r="748" spans="1:25" x14ac:dyDescent="0.25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</row>
    <row r="749" spans="1:25" x14ac:dyDescent="0.25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</row>
    <row r="750" spans="1:25" x14ac:dyDescent="0.25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</row>
    <row r="751" spans="1:25" x14ac:dyDescent="0.25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</row>
    <row r="752" spans="1:25" x14ac:dyDescent="0.25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</row>
    <row r="753" spans="1:25" x14ac:dyDescent="0.25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</row>
    <row r="754" spans="1:25" x14ac:dyDescent="0.25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</row>
    <row r="755" spans="1:25" x14ac:dyDescent="0.2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</row>
    <row r="756" spans="1:25" x14ac:dyDescent="0.25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</row>
    <row r="757" spans="1:25" x14ac:dyDescent="0.25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</row>
    <row r="758" spans="1:25" x14ac:dyDescent="0.25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</row>
    <row r="759" spans="1:25" x14ac:dyDescent="0.25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</row>
    <row r="760" spans="1:25" x14ac:dyDescent="0.25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</row>
    <row r="761" spans="1:25" x14ac:dyDescent="0.25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</row>
    <row r="762" spans="1:25" x14ac:dyDescent="0.25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</row>
    <row r="763" spans="1:25" x14ac:dyDescent="0.25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</row>
    <row r="764" spans="1:25" x14ac:dyDescent="0.25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</row>
    <row r="765" spans="1:25" x14ac:dyDescent="0.2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</row>
    <row r="766" spans="1:25" x14ac:dyDescent="0.25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</row>
    <row r="767" spans="1:25" x14ac:dyDescent="0.25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</row>
    <row r="768" spans="1:25" x14ac:dyDescent="0.25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</row>
    <row r="769" spans="1:25" x14ac:dyDescent="0.25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</row>
    <row r="770" spans="1:25" x14ac:dyDescent="0.25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</row>
    <row r="771" spans="1:25" x14ac:dyDescent="0.25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</row>
    <row r="772" spans="1:25" x14ac:dyDescent="0.25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</row>
    <row r="773" spans="1:25" x14ac:dyDescent="0.25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</row>
    <row r="774" spans="1:25" x14ac:dyDescent="0.25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</row>
    <row r="775" spans="1:25" x14ac:dyDescent="0.2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</row>
    <row r="776" spans="1:25" x14ac:dyDescent="0.25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</row>
    <row r="777" spans="1:25" x14ac:dyDescent="0.25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</row>
    <row r="778" spans="1:25" x14ac:dyDescent="0.25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</row>
    <row r="779" spans="1:25" x14ac:dyDescent="0.25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</row>
    <row r="780" spans="1:25" x14ac:dyDescent="0.25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</row>
    <row r="781" spans="1:25" x14ac:dyDescent="0.25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</row>
    <row r="782" spans="1:25" x14ac:dyDescent="0.25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</row>
    <row r="783" spans="1:25" x14ac:dyDescent="0.25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</row>
    <row r="784" spans="1:25" x14ac:dyDescent="0.25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</row>
    <row r="785" spans="1:25" x14ac:dyDescent="0.2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</row>
    <row r="786" spans="1:25" x14ac:dyDescent="0.25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</row>
    <row r="787" spans="1:25" x14ac:dyDescent="0.25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</row>
    <row r="788" spans="1:25" x14ac:dyDescent="0.25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</row>
    <row r="789" spans="1:25" x14ac:dyDescent="0.25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</row>
    <row r="790" spans="1:25" x14ac:dyDescent="0.25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</row>
    <row r="791" spans="1:25" x14ac:dyDescent="0.25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</row>
    <row r="792" spans="1:25" x14ac:dyDescent="0.25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</row>
    <row r="793" spans="1:25" x14ac:dyDescent="0.25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</row>
    <row r="794" spans="1:25" x14ac:dyDescent="0.25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</row>
    <row r="795" spans="1:25" x14ac:dyDescent="0.2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</row>
    <row r="796" spans="1:25" x14ac:dyDescent="0.25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</row>
    <row r="797" spans="1:25" x14ac:dyDescent="0.25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</row>
    <row r="798" spans="1:25" x14ac:dyDescent="0.25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</row>
    <row r="799" spans="1:25" x14ac:dyDescent="0.25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</row>
    <row r="800" spans="1:25" x14ac:dyDescent="0.25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</row>
    <row r="801" spans="1:25" x14ac:dyDescent="0.25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</row>
    <row r="802" spans="1:25" x14ac:dyDescent="0.25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</row>
    <row r="803" spans="1:25" x14ac:dyDescent="0.25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</row>
    <row r="804" spans="1:25" x14ac:dyDescent="0.25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</row>
    <row r="805" spans="1:25" x14ac:dyDescent="0.2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</row>
    <row r="806" spans="1:25" x14ac:dyDescent="0.25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</row>
    <row r="807" spans="1:25" x14ac:dyDescent="0.25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</row>
    <row r="808" spans="1:25" x14ac:dyDescent="0.25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</row>
    <row r="809" spans="1:25" x14ac:dyDescent="0.25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</row>
    <row r="810" spans="1:25" x14ac:dyDescent="0.25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</row>
    <row r="811" spans="1:25" x14ac:dyDescent="0.25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</row>
    <row r="812" spans="1:25" x14ac:dyDescent="0.25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</row>
    <row r="813" spans="1:25" x14ac:dyDescent="0.25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</row>
    <row r="814" spans="1:25" x14ac:dyDescent="0.25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</row>
    <row r="815" spans="1:25" x14ac:dyDescent="0.2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</row>
    <row r="816" spans="1:25" x14ac:dyDescent="0.25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</row>
    <row r="817" spans="1:25" x14ac:dyDescent="0.25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</row>
    <row r="818" spans="1:25" x14ac:dyDescent="0.25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</row>
    <row r="819" spans="1:25" x14ac:dyDescent="0.25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</row>
    <row r="820" spans="1:25" x14ac:dyDescent="0.25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</row>
    <row r="821" spans="1:25" x14ac:dyDescent="0.25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</row>
    <row r="822" spans="1:25" x14ac:dyDescent="0.25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</row>
    <row r="823" spans="1:25" x14ac:dyDescent="0.25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</row>
    <row r="824" spans="1:25" x14ac:dyDescent="0.25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</row>
    <row r="825" spans="1:25" x14ac:dyDescent="0.2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</row>
    <row r="826" spans="1:25" x14ac:dyDescent="0.25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</row>
    <row r="827" spans="1:25" x14ac:dyDescent="0.25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</row>
    <row r="828" spans="1:25" x14ac:dyDescent="0.25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</row>
    <row r="829" spans="1:25" x14ac:dyDescent="0.25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</row>
    <row r="830" spans="1:25" x14ac:dyDescent="0.25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</row>
    <row r="831" spans="1:25" x14ac:dyDescent="0.25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</row>
    <row r="832" spans="1:25" x14ac:dyDescent="0.25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</row>
    <row r="833" spans="1:25" x14ac:dyDescent="0.25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</row>
    <row r="834" spans="1:25" x14ac:dyDescent="0.25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</row>
    <row r="835" spans="1:25" x14ac:dyDescent="0.2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</row>
    <row r="836" spans="1:25" x14ac:dyDescent="0.25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</row>
    <row r="837" spans="1:25" x14ac:dyDescent="0.25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</row>
    <row r="838" spans="1:25" x14ac:dyDescent="0.25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</row>
    <row r="839" spans="1:25" x14ac:dyDescent="0.25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</row>
    <row r="840" spans="1:25" x14ac:dyDescent="0.25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</row>
    <row r="841" spans="1:25" x14ac:dyDescent="0.25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</row>
    <row r="842" spans="1:25" x14ac:dyDescent="0.25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</row>
    <row r="843" spans="1:25" x14ac:dyDescent="0.25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</row>
    <row r="844" spans="1:25" x14ac:dyDescent="0.25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</row>
    <row r="845" spans="1:25" x14ac:dyDescent="0.2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</row>
    <row r="846" spans="1:25" x14ac:dyDescent="0.25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</row>
    <row r="847" spans="1:25" x14ac:dyDescent="0.2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</row>
    <row r="848" spans="1:25" x14ac:dyDescent="0.2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</row>
    <row r="849" spans="1:25" x14ac:dyDescent="0.2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</row>
    <row r="850" spans="1:25" x14ac:dyDescent="0.2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</row>
    <row r="851" spans="1:25" x14ac:dyDescent="0.25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</row>
    <row r="852" spans="1:25" x14ac:dyDescent="0.25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</row>
    <row r="853" spans="1:25" x14ac:dyDescent="0.25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</row>
    <row r="854" spans="1:25" x14ac:dyDescent="0.25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</row>
    <row r="855" spans="1:25" x14ac:dyDescent="0.2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</row>
    <row r="856" spans="1:25" x14ac:dyDescent="0.25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</row>
    <row r="857" spans="1:25" x14ac:dyDescent="0.25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</row>
    <row r="858" spans="1:25" x14ac:dyDescent="0.25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</row>
    <row r="859" spans="1:25" x14ac:dyDescent="0.25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</row>
    <row r="860" spans="1:25" x14ac:dyDescent="0.25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</row>
    <row r="861" spans="1:25" x14ac:dyDescent="0.25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</row>
    <row r="862" spans="1:25" x14ac:dyDescent="0.25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</row>
    <row r="863" spans="1:25" x14ac:dyDescent="0.25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</row>
    <row r="864" spans="1:25" x14ac:dyDescent="0.25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</row>
    <row r="865" spans="1:25" x14ac:dyDescent="0.2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</row>
    <row r="866" spans="1:25" x14ac:dyDescent="0.25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</row>
    <row r="867" spans="1:25" x14ac:dyDescent="0.25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</row>
    <row r="868" spans="1:25" x14ac:dyDescent="0.25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</row>
    <row r="869" spans="1:25" x14ac:dyDescent="0.25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</row>
    <row r="870" spans="1:25" x14ac:dyDescent="0.25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</row>
    <row r="871" spans="1:25" x14ac:dyDescent="0.25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</row>
    <row r="872" spans="1:25" x14ac:dyDescent="0.25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</row>
    <row r="873" spans="1:25" x14ac:dyDescent="0.25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</row>
    <row r="874" spans="1:25" x14ac:dyDescent="0.25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</row>
    <row r="875" spans="1:25" x14ac:dyDescent="0.2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</row>
    <row r="876" spans="1:25" x14ac:dyDescent="0.25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</row>
    <row r="877" spans="1:25" x14ac:dyDescent="0.25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</row>
    <row r="878" spans="1:25" x14ac:dyDescent="0.25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</row>
    <row r="879" spans="1:25" x14ac:dyDescent="0.25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</row>
    <row r="880" spans="1:25" x14ac:dyDescent="0.25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</row>
    <row r="881" spans="1:25" x14ac:dyDescent="0.25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</row>
    <row r="882" spans="1:25" x14ac:dyDescent="0.25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</row>
    <row r="883" spans="1:25" x14ac:dyDescent="0.25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</row>
    <row r="884" spans="1:25" x14ac:dyDescent="0.25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</row>
    <row r="885" spans="1:25" x14ac:dyDescent="0.2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</row>
    <row r="886" spans="1:25" x14ac:dyDescent="0.25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</row>
    <row r="887" spans="1:25" x14ac:dyDescent="0.25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</row>
    <row r="888" spans="1:25" x14ac:dyDescent="0.25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</row>
    <row r="889" spans="1:25" x14ac:dyDescent="0.25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</row>
    <row r="890" spans="1:25" x14ac:dyDescent="0.25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</row>
    <row r="891" spans="1:25" x14ac:dyDescent="0.25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</row>
    <row r="892" spans="1:25" x14ac:dyDescent="0.25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</row>
    <row r="893" spans="1:25" x14ac:dyDescent="0.25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</row>
    <row r="894" spans="1:25" x14ac:dyDescent="0.25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</row>
    <row r="895" spans="1:25" x14ac:dyDescent="0.2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</row>
    <row r="896" spans="1:25" x14ac:dyDescent="0.25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</row>
    <row r="897" spans="1:25" x14ac:dyDescent="0.25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</row>
    <row r="898" spans="1:25" x14ac:dyDescent="0.25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</row>
    <row r="899" spans="1:25" x14ac:dyDescent="0.25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</row>
    <row r="900" spans="1:25" x14ac:dyDescent="0.25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</row>
    <row r="901" spans="1:25" x14ac:dyDescent="0.25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</row>
    <row r="902" spans="1:25" x14ac:dyDescent="0.25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</row>
    <row r="903" spans="1:25" x14ac:dyDescent="0.25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</row>
    <row r="904" spans="1:25" x14ac:dyDescent="0.25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</row>
    <row r="905" spans="1:25" x14ac:dyDescent="0.2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</row>
    <row r="906" spans="1:25" x14ac:dyDescent="0.25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</row>
    <row r="907" spans="1:25" x14ac:dyDescent="0.25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</row>
    <row r="908" spans="1:25" x14ac:dyDescent="0.25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</row>
    <row r="909" spans="1:25" x14ac:dyDescent="0.25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</row>
    <row r="910" spans="1:25" x14ac:dyDescent="0.25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</row>
    <row r="911" spans="1:25" x14ac:dyDescent="0.25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</row>
    <row r="912" spans="1:25" x14ac:dyDescent="0.25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</row>
    <row r="913" spans="1:25" x14ac:dyDescent="0.25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</row>
    <row r="914" spans="1:25" x14ac:dyDescent="0.25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</row>
    <row r="915" spans="1:25" x14ac:dyDescent="0.2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</row>
    <row r="916" spans="1:25" x14ac:dyDescent="0.25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</row>
    <row r="917" spans="1:25" x14ac:dyDescent="0.25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</row>
    <row r="918" spans="1:25" x14ac:dyDescent="0.25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</row>
    <row r="919" spans="1:25" x14ac:dyDescent="0.25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</row>
    <row r="920" spans="1:25" x14ac:dyDescent="0.25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</row>
    <row r="921" spans="1:25" x14ac:dyDescent="0.25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</row>
    <row r="922" spans="1:25" x14ac:dyDescent="0.25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</row>
    <row r="923" spans="1:25" x14ac:dyDescent="0.25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</row>
    <row r="924" spans="1:25" x14ac:dyDescent="0.25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</row>
    <row r="925" spans="1:25" x14ac:dyDescent="0.2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</row>
    <row r="926" spans="1:25" x14ac:dyDescent="0.25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</row>
    <row r="927" spans="1:25" x14ac:dyDescent="0.25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</row>
    <row r="928" spans="1:25" x14ac:dyDescent="0.25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</row>
    <row r="929" spans="1:25" x14ac:dyDescent="0.25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</row>
    <row r="930" spans="1:25" x14ac:dyDescent="0.25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</row>
    <row r="931" spans="1:25" x14ac:dyDescent="0.25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</row>
    <row r="932" spans="1:25" x14ac:dyDescent="0.25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</row>
    <row r="933" spans="1:25" x14ac:dyDescent="0.25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</row>
    <row r="934" spans="1:25" x14ac:dyDescent="0.25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</row>
    <row r="935" spans="1:25" x14ac:dyDescent="0.2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</row>
    <row r="936" spans="1:25" x14ac:dyDescent="0.25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</row>
    <row r="937" spans="1:25" x14ac:dyDescent="0.25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</row>
    <row r="938" spans="1:25" x14ac:dyDescent="0.25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</row>
    <row r="939" spans="1:25" x14ac:dyDescent="0.25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</row>
    <row r="940" spans="1:25" x14ac:dyDescent="0.25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</row>
    <row r="941" spans="1:25" x14ac:dyDescent="0.25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</row>
    <row r="942" spans="1:25" x14ac:dyDescent="0.25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</row>
    <row r="943" spans="1:25" x14ac:dyDescent="0.25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</row>
    <row r="944" spans="1:25" x14ac:dyDescent="0.25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</row>
    <row r="945" spans="1:25" x14ac:dyDescent="0.2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</row>
    <row r="946" spans="1:25" x14ac:dyDescent="0.25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</row>
    <row r="947" spans="1:25" x14ac:dyDescent="0.25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</row>
    <row r="948" spans="1:25" x14ac:dyDescent="0.25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</row>
    <row r="949" spans="1:25" x14ac:dyDescent="0.25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</row>
    <row r="950" spans="1:25" x14ac:dyDescent="0.25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</row>
    <row r="951" spans="1:25" x14ac:dyDescent="0.25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</row>
    <row r="952" spans="1:25" x14ac:dyDescent="0.25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</row>
    <row r="953" spans="1:25" x14ac:dyDescent="0.25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</row>
    <row r="954" spans="1:25" x14ac:dyDescent="0.25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</row>
    <row r="955" spans="1:25" x14ac:dyDescent="0.2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</row>
    <row r="956" spans="1:25" x14ac:dyDescent="0.25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</row>
    <row r="957" spans="1:25" x14ac:dyDescent="0.25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</row>
    <row r="958" spans="1:25" x14ac:dyDescent="0.25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</row>
    <row r="959" spans="1:25" x14ac:dyDescent="0.25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</row>
    <row r="960" spans="1:25" x14ac:dyDescent="0.25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</row>
    <row r="961" spans="1:25" x14ac:dyDescent="0.25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</row>
    <row r="962" spans="1:25" x14ac:dyDescent="0.25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</row>
    <row r="963" spans="1:25" x14ac:dyDescent="0.25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</row>
    <row r="964" spans="1:25" x14ac:dyDescent="0.25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</row>
    <row r="965" spans="1:25" x14ac:dyDescent="0.2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</row>
    <row r="966" spans="1:25" x14ac:dyDescent="0.2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</row>
    <row r="967" spans="1:25" x14ac:dyDescent="0.25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</row>
    <row r="968" spans="1:25" x14ac:dyDescent="0.25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</row>
    <row r="969" spans="1:25" x14ac:dyDescent="0.25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</row>
    <row r="970" spans="1:25" x14ac:dyDescent="0.25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</row>
    <row r="971" spans="1:25" x14ac:dyDescent="0.25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</row>
    <row r="972" spans="1:25" x14ac:dyDescent="0.25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</row>
    <row r="973" spans="1:25" x14ac:dyDescent="0.25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</row>
    <row r="974" spans="1:25" x14ac:dyDescent="0.25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</row>
    <row r="975" spans="1:25" x14ac:dyDescent="0.2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</row>
    <row r="976" spans="1:25" x14ac:dyDescent="0.25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</row>
    <row r="977" spans="1:25" x14ac:dyDescent="0.25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</row>
    <row r="978" spans="1:25" x14ac:dyDescent="0.25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</row>
    <row r="979" spans="1:25" x14ac:dyDescent="0.25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</row>
    <row r="980" spans="1:25" x14ac:dyDescent="0.2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</row>
    <row r="981" spans="1:25" x14ac:dyDescent="0.2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</row>
    <row r="982" spans="1:25" x14ac:dyDescent="0.2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</row>
    <row r="983" spans="1:25" x14ac:dyDescent="0.2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</row>
    <row r="984" spans="1:25" x14ac:dyDescent="0.25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</row>
    <row r="985" spans="1:25" x14ac:dyDescent="0.2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</row>
    <row r="986" spans="1:25" x14ac:dyDescent="0.25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</row>
    <row r="987" spans="1:25" x14ac:dyDescent="0.25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</row>
    <row r="988" spans="1:25" x14ac:dyDescent="0.25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</row>
    <row r="989" spans="1:25" x14ac:dyDescent="0.25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</row>
    <row r="990" spans="1:25" x14ac:dyDescent="0.25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</row>
    <row r="991" spans="1:25" x14ac:dyDescent="0.25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</row>
    <row r="992" spans="1:25" x14ac:dyDescent="0.25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</row>
    <row r="993" spans="1:25" x14ac:dyDescent="0.25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</row>
    <row r="994" spans="1:25" x14ac:dyDescent="0.25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</row>
    <row r="995" spans="1:25" x14ac:dyDescent="0.2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</row>
    <row r="996" spans="1:25" x14ac:dyDescent="0.25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</row>
    <row r="997" spans="1:25" x14ac:dyDescent="0.25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</row>
    <row r="998" spans="1:25" x14ac:dyDescent="0.25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</row>
    <row r="999" spans="1:25" x14ac:dyDescent="0.25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</row>
  </sheetData>
  <sheetProtection algorithmName="SHA-512" hashValue="z4WAMYsYjB4a+iEVoU846FtxBbocY5ssvQSItqwSodBkB1e9lhUJtKPPJHxzMVKKjtEI1VvlekfDbGmDZ8I46Q==" saltValue="+XCnVL9Dz23aXjc2he90X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EB03-AEBA-4EA5-9896-123B2044145B}">
  <dimension ref="A1:K5"/>
  <sheetViews>
    <sheetView workbookViewId="0">
      <selection activeCell="K3" sqref="K3"/>
    </sheetView>
  </sheetViews>
  <sheetFormatPr defaultColWidth="12.7109375" defaultRowHeight="15.75" customHeight="1" x14ac:dyDescent="0.25"/>
  <cols>
    <col min="1" max="1" width="49" style="25" customWidth="1"/>
    <col min="2" max="16384" width="12.7109375" style="25"/>
  </cols>
  <sheetData>
    <row r="1" spans="1:11" ht="15" x14ac:dyDescent="0.25">
      <c r="A1" s="31" t="s">
        <v>35</v>
      </c>
      <c r="B1" s="31" t="s">
        <v>36</v>
      </c>
      <c r="E1" s="31" t="s">
        <v>37</v>
      </c>
      <c r="F1" s="31" t="s">
        <v>38</v>
      </c>
      <c r="H1" s="31" t="s">
        <v>39</v>
      </c>
      <c r="J1" s="31" t="s">
        <v>6</v>
      </c>
      <c r="K1" s="32">
        <v>45658</v>
      </c>
    </row>
    <row r="2" spans="1:11" ht="15" x14ac:dyDescent="0.25">
      <c r="A2" s="31" t="s">
        <v>40</v>
      </c>
      <c r="B2" s="31">
        <v>25</v>
      </c>
      <c r="E2" s="31" t="s">
        <v>41</v>
      </c>
      <c r="F2" s="31">
        <v>0</v>
      </c>
      <c r="H2" s="31" t="s">
        <v>42</v>
      </c>
      <c r="J2" s="31" t="s">
        <v>7</v>
      </c>
      <c r="K2" s="32">
        <v>46022</v>
      </c>
    </row>
    <row r="3" spans="1:11" ht="15" x14ac:dyDescent="0.25">
      <c r="A3" s="31" t="s">
        <v>43</v>
      </c>
      <c r="B3" s="31">
        <v>26</v>
      </c>
      <c r="E3" s="31" t="s">
        <v>44</v>
      </c>
      <c r="F3" s="31">
        <v>1</v>
      </c>
      <c r="H3" s="31" t="s">
        <v>33</v>
      </c>
    </row>
    <row r="4" spans="1:11" ht="15" x14ac:dyDescent="0.25">
      <c r="A4" s="31" t="s">
        <v>29</v>
      </c>
      <c r="B4" s="31">
        <v>27</v>
      </c>
      <c r="E4" s="31" t="s">
        <v>45</v>
      </c>
      <c r="F4" s="31">
        <v>2</v>
      </c>
    </row>
    <row r="5" spans="1:11" ht="15" x14ac:dyDescent="0.25">
      <c r="A5" s="31" t="s">
        <v>2</v>
      </c>
      <c r="B5" s="31">
        <v>28</v>
      </c>
      <c r="E5" s="31" t="s">
        <v>46</v>
      </c>
      <c r="F5" s="31">
        <v>3</v>
      </c>
    </row>
  </sheetData>
  <sheetProtection algorithmName="SHA-512" hashValue="8UtwQXjP1wZMmqPx6q7C099zcx0XOP4ObglD0Dc6rCbedbTUsMXmgaawmNXv66O0GMlE7lQlXpFWS30Lih5wFw==" saltValue="YlvQbbH9sYmiybO4Ti/D1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672C-A527-4E6E-8799-1D3EB1065B4E}">
  <dimension ref="A1:E14"/>
  <sheetViews>
    <sheetView workbookViewId="0">
      <selection activeCell="B15" sqref="B15"/>
    </sheetView>
  </sheetViews>
  <sheetFormatPr defaultColWidth="12.7109375" defaultRowHeight="15.75" customHeight="1" x14ac:dyDescent="0.25"/>
  <cols>
    <col min="1" max="16384" width="12.7109375" style="25"/>
  </cols>
  <sheetData>
    <row r="1" spans="1:5" ht="15" x14ac:dyDescent="0.25">
      <c r="C1" s="31" t="s">
        <v>47</v>
      </c>
      <c r="D1" s="31"/>
      <c r="E1" s="31" t="s">
        <v>48</v>
      </c>
    </row>
    <row r="2" spans="1:5" ht="15" x14ac:dyDescent="0.25">
      <c r="A2" s="33">
        <v>45658</v>
      </c>
      <c r="B2" s="31" t="s">
        <v>12</v>
      </c>
      <c r="C2" s="34">
        <f>VLOOKUP(B2,'Form (hours)'!$A$13:$B$17,2,FALSE)</f>
        <v>0</v>
      </c>
      <c r="D2" s="34">
        <f>IF(OR(A2&lt;'Calculation (hours)'!$B$1,A2&gt;'Calculation (hours)'!$B$2),0,C2)</f>
        <v>0</v>
      </c>
      <c r="E2" s="34">
        <f>SUM(D2:D16)</f>
        <v>0</v>
      </c>
    </row>
    <row r="3" spans="1:5" ht="15" x14ac:dyDescent="0.25">
      <c r="A3" s="33">
        <v>45765</v>
      </c>
      <c r="B3" s="31" t="s">
        <v>14</v>
      </c>
      <c r="C3" s="34">
        <f>VLOOKUP(B3,'Form (hours)'!$A$13:$B$17,2,FALSE)</f>
        <v>0</v>
      </c>
      <c r="D3" s="34">
        <f>IF(OR(A3&lt;'Calculation (hours)'!$B$1,A3&gt;'Calculation (hours)'!$B$2),0,C3)</f>
        <v>0</v>
      </c>
    </row>
    <row r="4" spans="1:5" ht="15" x14ac:dyDescent="0.25">
      <c r="A4" s="33">
        <v>45768</v>
      </c>
      <c r="B4" s="31" t="s">
        <v>10</v>
      </c>
      <c r="C4" s="34">
        <f>VLOOKUP(B4,'Form (hours)'!$A$13:$B$17,2,FALSE)</f>
        <v>0</v>
      </c>
      <c r="D4" s="34">
        <f>IF(OR(A4&lt;'Calculation (hours)'!$B$1,A4&gt;'Calculation (hours)'!$B$2),0,C4)</f>
        <v>0</v>
      </c>
    </row>
    <row r="5" spans="1:5" ht="15" x14ac:dyDescent="0.25">
      <c r="A5" s="33">
        <v>45769</v>
      </c>
      <c r="B5" s="31" t="s">
        <v>11</v>
      </c>
      <c r="C5" s="34">
        <f>VLOOKUP(B5,'Form (hours)'!$A$13:$B$17,2,FALSE)</f>
        <v>0</v>
      </c>
      <c r="D5" s="34">
        <f>IF(OR(A5&lt;'Calculation (hours)'!$B$1,A5&gt;'Calculation (hours)'!$B$2),0,C5)</f>
        <v>0</v>
      </c>
    </row>
    <row r="6" spans="1:5" ht="15" x14ac:dyDescent="0.25">
      <c r="A6" s="33">
        <v>45782</v>
      </c>
      <c r="B6" s="31" t="s">
        <v>10</v>
      </c>
      <c r="C6" s="34">
        <f>VLOOKUP(B6,'Form (hours)'!$A$13:$B$17,2,FALSE)</f>
        <v>0</v>
      </c>
      <c r="D6" s="34">
        <f>IF(OR(A6&lt;'Calculation (hours)'!$B$1,A6&gt;'Calculation (hours)'!$B$2),0,C6)</f>
        <v>0</v>
      </c>
    </row>
    <row r="7" spans="1:5" ht="15" x14ac:dyDescent="0.25">
      <c r="A7" s="33">
        <v>45803</v>
      </c>
      <c r="B7" s="31" t="s">
        <v>10</v>
      </c>
      <c r="C7" s="34">
        <f>VLOOKUP(B7,'Form (hours)'!$A$13:$B$17,2,FALSE)</f>
        <v>0</v>
      </c>
      <c r="D7" s="34">
        <f>IF(OR(A7&lt;'Calculation (hours)'!$B$1,A7&gt;'Calculation (hours)'!$B$2),0,C7)</f>
        <v>0</v>
      </c>
    </row>
    <row r="8" spans="1:5" ht="15" x14ac:dyDescent="0.25">
      <c r="A8" s="33">
        <v>45894</v>
      </c>
      <c r="B8" s="31" t="s">
        <v>10</v>
      </c>
      <c r="C8" s="34">
        <f>VLOOKUP(B8,'Form (hours)'!$A$13:$B$17,2,FALSE)</f>
        <v>0</v>
      </c>
      <c r="D8" s="34">
        <f>IF(OR(A8&lt;'Calculation (hours)'!$B$1,A8&gt;'Calculation (hours)'!$B$2),0,C8)</f>
        <v>0</v>
      </c>
    </row>
    <row r="9" spans="1:5" ht="15" x14ac:dyDescent="0.25">
      <c r="A9" s="33">
        <v>45895</v>
      </c>
      <c r="B9" s="31" t="s">
        <v>11</v>
      </c>
      <c r="C9" s="34">
        <f>VLOOKUP(B9,'Form (hours)'!$A$13:$B$17,2,FALSE)</f>
        <v>0</v>
      </c>
      <c r="D9" s="34">
        <f>IF(OR(A9&lt;'Calculation (hours)'!$B$1,A9&gt;'Calculation (hours)'!$B$2),0,C9)</f>
        <v>0</v>
      </c>
    </row>
    <row r="10" spans="1:5" ht="15" x14ac:dyDescent="0.25">
      <c r="A10" s="33">
        <v>46016</v>
      </c>
      <c r="B10" s="31" t="s">
        <v>13</v>
      </c>
      <c r="C10" s="34">
        <f>VLOOKUP(B10,'Form (hours)'!$A$13:$B$17,2,FALSE)</f>
        <v>0</v>
      </c>
      <c r="D10" s="34">
        <f>IF(OR(A10&lt;'Calculation (hours)'!$B$1,A10&gt;'Calculation (hours)'!$B$2),0,C10)</f>
        <v>0</v>
      </c>
    </row>
    <row r="11" spans="1:5" ht="15" x14ac:dyDescent="0.25">
      <c r="A11" s="33">
        <v>46017</v>
      </c>
      <c r="B11" s="31" t="s">
        <v>14</v>
      </c>
      <c r="C11" s="34">
        <f>VLOOKUP(B11,'Form (hours)'!$A$13:$B$17,2,FALSE)</f>
        <v>0</v>
      </c>
      <c r="D11" s="34">
        <f>IF(OR(A11&lt;'Calculation (hours)'!$B$1,A11&gt;'Calculation (hours)'!$B$2),0,C11)</f>
        <v>0</v>
      </c>
    </row>
    <row r="12" spans="1:5" ht="15" x14ac:dyDescent="0.25">
      <c r="A12" s="33">
        <v>46020</v>
      </c>
      <c r="B12" s="31" t="s">
        <v>10</v>
      </c>
      <c r="C12" s="34">
        <f>VLOOKUP(B12,'Form (hours)'!$A$13:$B$17,2,FALSE)</f>
        <v>0</v>
      </c>
      <c r="D12" s="34">
        <f>IF(OR(A12&lt;'Calculation (hours)'!$B$1,A12&gt;'Calculation (hours)'!$B$2),0,C12)</f>
        <v>0</v>
      </c>
    </row>
    <row r="13" spans="1:5" ht="15" x14ac:dyDescent="0.25">
      <c r="A13" s="33">
        <v>46021</v>
      </c>
      <c r="B13" s="31" t="s">
        <v>11</v>
      </c>
      <c r="C13" s="34">
        <f>VLOOKUP(B13,'Form (hours)'!$A$13:$B$17,2,FALSE)</f>
        <v>0</v>
      </c>
      <c r="D13" s="34">
        <f>IF(OR(A13&lt;'Calculation (hours)'!$B$1,A13&gt;'Calculation (hours)'!$B$2),0,C13)</f>
        <v>0</v>
      </c>
    </row>
    <row r="14" spans="1:5" ht="15" x14ac:dyDescent="0.25">
      <c r="A14" s="33">
        <v>46022</v>
      </c>
      <c r="B14" s="31" t="s">
        <v>12</v>
      </c>
      <c r="C14" s="34">
        <f>VLOOKUP(B14,'Form (hours)'!$A$13:$B$17,2,FALSE)</f>
        <v>0</v>
      </c>
      <c r="D14" s="34">
        <f>IF(OR(A14&lt;'Calculation (hours)'!$B$1,A14&gt;'Calculation (hours)'!$B$2),0,C14)</f>
        <v>0</v>
      </c>
    </row>
  </sheetData>
  <sheetProtection algorithmName="SHA-512" hashValue="JaGCKel25pN5LGOR1YSbeKHb/UKrCZMlgEq4n3ylXoTQvgWyXGYk4Mbbc2M5cOF70bv7S83odNf0DRWMzpRR4w==" saltValue="VddkTFrl/x05Ys9vCRvt9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 (days)</vt:lpstr>
      <vt:lpstr>Form (hours)</vt:lpstr>
      <vt:lpstr>Calculation (days)</vt:lpstr>
      <vt:lpstr>Calculation (hours)</vt:lpstr>
      <vt:lpstr>Values</vt:lpstr>
      <vt:lpstr>Bank holidays</vt:lpstr>
    </vt:vector>
  </TitlesOfParts>
  <Company>Oxford Brookes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Woodley</dc:creator>
  <cp:lastModifiedBy>Gabrielle Mcnickle</cp:lastModifiedBy>
  <dcterms:created xsi:type="dcterms:W3CDTF">2024-03-11T14:15:43Z</dcterms:created>
  <dcterms:modified xsi:type="dcterms:W3CDTF">2024-07-23T16:27:01Z</dcterms:modified>
</cp:coreProperties>
</file>